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/Users/agenziamaretti/Library/CloudStorage/GoogleDrive-simone@maretti.it/.shortcut-targets-by-id/1hVuoFUQfP-k4Qzu-71ADdoUMKp2tOVhI/Cartella Condivisa/WALLL/"/>
    </mc:Choice>
  </mc:AlternateContent>
  <xr:revisionPtr revIDLastSave="0" documentId="13_ncr:1_{18A46148-3528-4545-BE58-4DE30378A3C6}" xr6:coauthVersionLast="47" xr6:coauthVersionMax="47" xr10:uidLastSave="{00000000-0000-0000-0000-000000000000}"/>
  <workbookProtection workbookAlgorithmName="SHA-512" workbookHashValue="X4D07Z7OlI+uZL3yjllYwaxtIJ6LYrzzHo0e2BXxhz3/pdsOo5t0uRLlx7Z3oGH60Smhs2nXHhUNcmSLOfpyoQ==" workbookSaltValue="W8O/RE6rFe75koI6PZjy6g==" workbookSpinCount="100000" lockStructure="1"/>
  <bookViews>
    <workbookView xWindow="-34760" yWindow="-400" windowWidth="27940" windowHeight="17380" xr2:uid="{3801958A-C84C-4445-8094-C58081829C7D}"/>
  </bookViews>
  <sheets>
    <sheet name="AMBER" sheetId="7" r:id="rId1"/>
    <sheet name="ASTI" sheetId="6" r:id="rId2"/>
    <sheet name="LUNA" sheetId="8" r:id="rId3"/>
    <sheet name="MILO-OLMO" sheetId="9" r:id="rId4"/>
    <sheet name="ONDA" sheetId="10" r:id="rId5"/>
    <sheet name="VASCO" sheetId="11" r:id="rId6"/>
    <sheet name="VERSAL" sheetId="12" r:id="rId7"/>
    <sheet name="COMBO" sheetId="14" r:id="rId8"/>
    <sheet name="MICRO" sheetId="15" r:id="rId9"/>
    <sheet name="FONO" sheetId="1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6" l="1"/>
  <c r="G4" i="16"/>
  <c r="F4" i="16"/>
  <c r="E4" i="16"/>
  <c r="D4" i="16"/>
  <c r="C10" i="15"/>
  <c r="G4" i="15"/>
  <c r="F4" i="15"/>
  <c r="E4" i="15"/>
  <c r="D4" i="15"/>
  <c r="C10" i="14"/>
  <c r="E10" i="14" s="1"/>
  <c r="C11" i="14"/>
  <c r="E11" i="14" s="1"/>
  <c r="G4" i="14"/>
  <c r="F4" i="14"/>
  <c r="E4" i="14"/>
  <c r="D4" i="14"/>
  <c r="B4" i="7"/>
  <c r="C13" i="7" s="1"/>
  <c r="B4" i="12"/>
  <c r="E4" i="12" s="1"/>
  <c r="B5" i="12"/>
  <c r="C14" i="12" s="1"/>
  <c r="B6" i="12"/>
  <c r="C15" i="12" s="1"/>
  <c r="C14" i="11"/>
  <c r="C13" i="11"/>
  <c r="B4" i="8"/>
  <c r="C13" i="8" s="1"/>
  <c r="B5" i="8"/>
  <c r="C14" i="8" s="1"/>
  <c r="B6" i="8"/>
  <c r="C15" i="8" s="1"/>
  <c r="B6" i="7"/>
  <c r="B5" i="7"/>
  <c r="C7" i="12"/>
  <c r="B7" i="12" s="1"/>
  <c r="C16" i="12" s="1"/>
  <c r="C7" i="11"/>
  <c r="B7" i="11" s="1"/>
  <c r="B6" i="11"/>
  <c r="B5" i="11"/>
  <c r="B4" i="11"/>
  <c r="F4" i="11" s="1"/>
  <c r="C7" i="10"/>
  <c r="B7" i="10" s="1"/>
  <c r="B6" i="10"/>
  <c r="B5" i="10"/>
  <c r="B4" i="10"/>
  <c r="D4" i="10" s="1"/>
  <c r="C7" i="9"/>
  <c r="B7" i="9" s="1"/>
  <c r="C16" i="9" s="1"/>
  <c r="B6" i="9"/>
  <c r="C15" i="9" s="1"/>
  <c r="B5" i="9"/>
  <c r="B4" i="9"/>
  <c r="C13" i="9" s="1"/>
  <c r="C7" i="8"/>
  <c r="B7" i="8" s="1"/>
  <c r="C7" i="7"/>
  <c r="B7" i="7" s="1"/>
  <c r="C7" i="6"/>
  <c r="B7" i="6" s="1"/>
  <c r="B6" i="6"/>
  <c r="B5" i="6"/>
  <c r="B4" i="6"/>
  <c r="C13" i="6" s="1"/>
  <c r="C15" i="11" l="1"/>
  <c r="C14" i="9"/>
  <c r="C16" i="11"/>
  <c r="C13" i="12"/>
  <c r="C13" i="10"/>
  <c r="C14" i="10"/>
  <c r="C15" i="10"/>
  <c r="C16" i="10"/>
  <c r="D7" i="10"/>
  <c r="C16" i="8"/>
  <c r="E12" i="14"/>
  <c r="C15" i="7"/>
  <c r="C14" i="7"/>
  <c r="C16" i="7"/>
  <c r="G4" i="11"/>
  <c r="G6" i="11" s="1"/>
  <c r="E4" i="10"/>
  <c r="E5" i="10" s="1"/>
  <c r="F4" i="10"/>
  <c r="F6" i="10" s="1"/>
  <c r="D5" i="10"/>
  <c r="D6" i="10"/>
  <c r="F5" i="10"/>
  <c r="C14" i="6"/>
  <c r="D4" i="7"/>
  <c r="E4" i="7"/>
  <c r="E6" i="7" s="1"/>
  <c r="F4" i="7"/>
  <c r="F7" i="7" s="1"/>
  <c r="G4" i="7"/>
  <c r="G7" i="7" s="1"/>
  <c r="E6" i="12"/>
  <c r="E7" i="12"/>
  <c r="E5" i="12"/>
  <c r="D4" i="12"/>
  <c r="F4" i="12"/>
  <c r="G4" i="12"/>
  <c r="G7" i="12" s="1"/>
  <c r="D4" i="11"/>
  <c r="D6" i="11" s="1"/>
  <c r="E4" i="11"/>
  <c r="E5" i="11" s="1"/>
  <c r="F5" i="11"/>
  <c r="F7" i="11"/>
  <c r="F6" i="11"/>
  <c r="G4" i="10"/>
  <c r="G7" i="10" s="1"/>
  <c r="F4" i="9"/>
  <c r="F5" i="9" s="1"/>
  <c r="G4" i="9"/>
  <c r="G7" i="9" s="1"/>
  <c r="E4" i="9"/>
  <c r="E6" i="9" s="1"/>
  <c r="D4" i="9"/>
  <c r="D5" i="9" s="1"/>
  <c r="D4" i="8"/>
  <c r="D5" i="8" s="1"/>
  <c r="E4" i="8"/>
  <c r="E5" i="8" s="1"/>
  <c r="F4" i="8"/>
  <c r="G4" i="8"/>
  <c r="D6" i="7"/>
  <c r="D4" i="6"/>
  <c r="E4" i="6"/>
  <c r="F4" i="6"/>
  <c r="G4" i="6"/>
  <c r="C15" i="6"/>
  <c r="C16" i="6"/>
  <c r="E7" i="10" l="1"/>
  <c r="G7" i="11"/>
  <c r="G5" i="11"/>
  <c r="F7" i="10"/>
  <c r="E6" i="10"/>
  <c r="E7" i="11"/>
  <c r="E6" i="11"/>
  <c r="D7" i="11"/>
  <c r="D5" i="11"/>
  <c r="D7" i="9"/>
  <c r="F6" i="9"/>
  <c r="D6" i="8"/>
  <c r="D7" i="8"/>
  <c r="E7" i="8"/>
  <c r="E6" i="8"/>
  <c r="G6" i="7"/>
  <c r="F6" i="7"/>
  <c r="G5" i="7"/>
  <c r="E7" i="7"/>
  <c r="E5" i="7"/>
  <c r="D7" i="7"/>
  <c r="D5" i="7"/>
  <c r="F5" i="7"/>
  <c r="D5" i="12"/>
  <c r="D6" i="12"/>
  <c r="D7" i="12"/>
  <c r="G6" i="12"/>
  <c r="G5" i="12"/>
  <c r="F5" i="12"/>
  <c r="F6" i="12"/>
  <c r="F7" i="12"/>
  <c r="G6" i="10"/>
  <c r="G5" i="10"/>
  <c r="F7" i="9"/>
  <c r="E5" i="9"/>
  <c r="D6" i="9"/>
  <c r="G6" i="9"/>
  <c r="G5" i="9"/>
  <c r="E7" i="9"/>
  <c r="G6" i="8"/>
  <c r="G5" i="8"/>
  <c r="G7" i="8"/>
  <c r="F5" i="8"/>
  <c r="F6" i="8"/>
  <c r="F7" i="8"/>
  <c r="G7" i="6"/>
  <c r="G6" i="6"/>
  <c r="G5" i="6"/>
  <c r="F7" i="6"/>
  <c r="F5" i="6"/>
  <c r="F6" i="6"/>
  <c r="E7" i="6"/>
  <c r="E5" i="6"/>
  <c r="E6" i="6"/>
  <c r="D7" i="6"/>
  <c r="D5" i="6"/>
  <c r="D6" i="6"/>
</calcChain>
</file>

<file path=xl/sharedStrings.xml><?xml version="1.0" encoding="utf-8"?>
<sst xmlns="http://schemas.openxmlformats.org/spreadsheetml/2006/main" count="249" uniqueCount="47">
  <si>
    <t>ONDA</t>
  </si>
  <si>
    <t>AMBER</t>
  </si>
  <si>
    <t>ASTI</t>
  </si>
  <si>
    <t>cm</t>
  </si>
  <si>
    <t>LUNA</t>
  </si>
  <si>
    <t>MILO - OLMO</t>
  </si>
  <si>
    <t>VASCO</t>
  </si>
  <si>
    <t>VERSAL</t>
  </si>
  <si>
    <r>
      <t xml:space="preserve"> - </t>
    </r>
    <r>
      <rPr>
        <b/>
        <sz val="8"/>
        <color theme="0" tint="-0.14999847407452621"/>
        <rFont val="Calibri (Corpo)"/>
      </rPr>
      <t>sormonto</t>
    </r>
  </si>
  <si>
    <t>Dimensione - cm</t>
  </si>
  <si>
    <t>Numero doghe</t>
  </si>
  <si>
    <t>altezza considerata 270 cm</t>
  </si>
  <si>
    <t>solo doghe centrali</t>
  </si>
  <si>
    <t>N.</t>
  </si>
  <si>
    <r>
      <t xml:space="preserve">centrali con terminale </t>
    </r>
    <r>
      <rPr>
        <b/>
        <i/>
        <sz val="12"/>
        <color theme="1"/>
        <rFont val="Calibri"/>
        <family val="2"/>
        <scheme val="minor"/>
      </rPr>
      <t>1 SX</t>
    </r>
  </si>
  <si>
    <r>
      <t xml:space="preserve">centrali con terminale </t>
    </r>
    <r>
      <rPr>
        <b/>
        <i/>
        <sz val="12"/>
        <color theme="1"/>
        <rFont val="Calibri"/>
        <family val="2"/>
        <scheme val="minor"/>
      </rPr>
      <t>1 DX</t>
    </r>
  </si>
  <si>
    <r>
      <t>centrali</t>
    </r>
    <r>
      <rPr>
        <i/>
        <sz val="8"/>
        <color rgb="FF000000"/>
        <rFont val="Calibri (Corpo)"/>
      </rPr>
      <t xml:space="preserve"> </t>
    </r>
    <r>
      <rPr>
        <b/>
        <i/>
        <sz val="12"/>
        <color rgb="FF000000"/>
        <rFont val="Calibri"/>
        <family val="2"/>
        <scheme val="minor"/>
      </rPr>
      <t>+1</t>
    </r>
    <r>
      <rPr>
        <i/>
        <sz val="9"/>
        <color rgb="FF000000"/>
        <rFont val="Calibri (Corpo)"/>
      </rPr>
      <t>term.</t>
    </r>
    <r>
      <rPr>
        <b/>
        <i/>
        <sz val="12"/>
        <color rgb="FF000000"/>
        <rFont val="Calibri"/>
        <family val="2"/>
        <scheme val="minor"/>
      </rPr>
      <t>SX</t>
    </r>
    <r>
      <rPr>
        <b/>
        <i/>
        <sz val="10"/>
        <color rgb="FF000000"/>
        <rFont val="Calibri (Corpo)"/>
      </rPr>
      <t xml:space="preserve"> </t>
    </r>
    <r>
      <rPr>
        <b/>
        <i/>
        <sz val="12"/>
        <color rgb="FF000000"/>
        <rFont val="Calibri"/>
        <family val="2"/>
        <scheme val="minor"/>
      </rPr>
      <t>+1</t>
    </r>
    <r>
      <rPr>
        <i/>
        <sz val="9"/>
        <color rgb="FF000000"/>
        <rFont val="Calibri (Corpo)"/>
      </rPr>
      <t>term</t>
    </r>
    <r>
      <rPr>
        <i/>
        <sz val="8"/>
        <color rgb="FF000000"/>
        <rFont val="Calibri (Corpo)"/>
      </rPr>
      <t>.</t>
    </r>
    <r>
      <rPr>
        <b/>
        <i/>
        <sz val="12"/>
        <color rgb="FF000000"/>
        <rFont val="Calibri"/>
        <family val="2"/>
        <scheme val="minor"/>
      </rPr>
      <t>DX</t>
    </r>
  </si>
  <si>
    <r>
      <rPr>
        <sz val="12"/>
        <color theme="1"/>
        <rFont val="Calibri"/>
        <family val="2"/>
        <scheme val="minor"/>
      </rPr>
      <t>centrale</t>
    </r>
    <r>
      <rPr>
        <b/>
        <sz val="12"/>
        <color theme="1"/>
        <rFont val="Calibri"/>
        <family val="2"/>
        <scheme val="minor"/>
      </rPr>
      <t xml:space="preserve"> + terminale SX</t>
    </r>
  </si>
  <si>
    <r>
      <rPr>
        <sz val="12"/>
        <color theme="1"/>
        <rFont val="Calibri"/>
        <family val="2"/>
        <scheme val="minor"/>
      </rPr>
      <t xml:space="preserve">centrale </t>
    </r>
    <r>
      <rPr>
        <b/>
        <sz val="12"/>
        <color theme="1"/>
        <rFont val="Calibri"/>
        <family val="2"/>
        <scheme val="minor"/>
      </rPr>
      <t xml:space="preserve">+ terminale DX </t>
    </r>
  </si>
  <si>
    <r>
      <rPr>
        <b/>
        <sz val="12"/>
        <color theme="1"/>
        <rFont val="Calibri"/>
        <family val="2"/>
        <scheme val="minor"/>
      </rPr>
      <t>SX +</t>
    </r>
    <r>
      <rPr>
        <sz val="12"/>
        <color theme="1"/>
        <rFont val="Calibri"/>
        <family val="2"/>
        <scheme val="minor"/>
      </rPr>
      <t xml:space="preserve"> centrale +</t>
    </r>
    <r>
      <rPr>
        <b/>
        <sz val="12"/>
        <color theme="1"/>
        <rFont val="Calibri"/>
        <family val="2"/>
        <scheme val="minor"/>
      </rPr>
      <t xml:space="preserve"> DX</t>
    </r>
  </si>
  <si>
    <t xml:space="preserve">misura </t>
  </si>
  <si>
    <t>elemento</t>
  </si>
  <si>
    <r>
      <rPr>
        <b/>
        <i/>
        <sz val="16"/>
        <color theme="9" tint="-0.249977111117893"/>
        <rFont val="Calibri (Corpo)"/>
      </rPr>
      <t>!</t>
    </r>
    <r>
      <rPr>
        <b/>
        <i/>
        <sz val="12"/>
        <color theme="9" tint="-0.249977111117893"/>
        <rFont val="Calibri"/>
        <family val="2"/>
        <scheme val="minor"/>
      </rPr>
      <t xml:space="preserve"> </t>
    </r>
    <r>
      <rPr>
        <i/>
        <sz val="10"/>
        <color theme="0" tint="-0.499984740745262"/>
        <rFont val="Calibri"/>
        <family val="2"/>
        <scheme val="minor"/>
      </rPr>
      <t>è cosigliato il calcolo per eccesso</t>
    </r>
  </si>
  <si>
    <t>COMBO</t>
  </si>
  <si>
    <t>altezza considerata 275 cm</t>
  </si>
  <si>
    <r>
      <t xml:space="preserve">5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+ 5 </t>
    </r>
    <r>
      <rPr>
        <b/>
        <sz val="11"/>
        <color theme="1"/>
        <rFont val="Calibri"/>
        <family val="2"/>
        <scheme val="minor"/>
      </rPr>
      <t>B</t>
    </r>
  </si>
  <si>
    <r>
      <t xml:space="preserve">23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+ 22 B</t>
    </r>
  </si>
  <si>
    <r>
      <t xml:space="preserve">14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+ 13 </t>
    </r>
    <r>
      <rPr>
        <b/>
        <sz val="11"/>
        <color theme="1"/>
        <rFont val="Calibri"/>
        <family val="2"/>
        <scheme val="minor"/>
      </rPr>
      <t>B</t>
    </r>
  </si>
  <si>
    <t>doghe</t>
  </si>
  <si>
    <r>
      <t xml:space="preserve">8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+ 7 </t>
    </r>
    <r>
      <rPr>
        <b/>
        <sz val="11"/>
        <color theme="1"/>
        <rFont val="Calibri"/>
        <family val="2"/>
        <scheme val="minor"/>
      </rPr>
      <t>B</t>
    </r>
  </si>
  <si>
    <r>
      <t xml:space="preserve">doga </t>
    </r>
    <r>
      <rPr>
        <b/>
        <i/>
        <sz val="12"/>
        <color theme="1"/>
        <rFont val="Calibri"/>
        <family val="2"/>
        <scheme val="minor"/>
      </rPr>
      <t>A</t>
    </r>
  </si>
  <si>
    <r>
      <t xml:space="preserve">doga </t>
    </r>
    <r>
      <rPr>
        <b/>
        <i/>
        <sz val="12"/>
        <color theme="1"/>
        <rFont val="Calibri"/>
        <family val="2"/>
        <scheme val="minor"/>
      </rPr>
      <t>B</t>
    </r>
  </si>
  <si>
    <t>doga</t>
  </si>
  <si>
    <t>MICRO</t>
  </si>
  <si>
    <t>FONO</t>
  </si>
  <si>
    <t xml:space="preserve">MISURA REALMENTE RIVESTITA </t>
  </si>
  <si>
    <t>calcolatore_v1.1</t>
  </si>
  <si>
    <t>pannelli</t>
  </si>
  <si>
    <r>
      <rPr>
        <sz val="12"/>
        <color theme="1"/>
        <rFont val="Calibri"/>
        <family val="2"/>
        <scheme val="minor"/>
      </rPr>
      <t xml:space="preserve">doga </t>
    </r>
    <r>
      <rPr>
        <b/>
        <sz val="12"/>
        <color theme="1"/>
        <rFont val="Calibri"/>
        <family val="2"/>
        <scheme val="minor"/>
      </rPr>
      <t>centrale</t>
    </r>
  </si>
  <si>
    <t>Doghe centrali</t>
  </si>
  <si>
    <t>Terminali</t>
  </si>
  <si>
    <t>/</t>
  </si>
  <si>
    <r>
      <rPr>
        <b/>
        <i/>
        <sz val="12"/>
        <color theme="8" tint="-0.499984740745262"/>
        <rFont val="Calibri (Corpo)"/>
      </rPr>
      <t>+</t>
    </r>
    <r>
      <rPr>
        <b/>
        <i/>
        <sz val="12"/>
        <color theme="8" tint="-0.249977111117893"/>
        <rFont val="Calibri (Corpo)"/>
      </rPr>
      <t xml:space="preserve"> 1</t>
    </r>
    <r>
      <rPr>
        <i/>
        <sz val="9"/>
        <color theme="8" tint="-0.249977111117893"/>
        <rFont val="Calibri (Corpo)"/>
      </rPr>
      <t xml:space="preserve"> </t>
    </r>
    <r>
      <rPr>
        <b/>
        <i/>
        <sz val="12"/>
        <color theme="8" tint="-0.249977111117893"/>
        <rFont val="Calibri (Corpo)"/>
      </rPr>
      <t>DX</t>
    </r>
  </si>
  <si>
    <r>
      <rPr>
        <b/>
        <i/>
        <sz val="12"/>
        <color theme="8" tint="-0.499984740745262"/>
        <rFont val="Calibri (Corpo)"/>
      </rPr>
      <t>+</t>
    </r>
    <r>
      <rPr>
        <i/>
        <sz val="12"/>
        <color theme="8" tint="-0.249977111117893"/>
        <rFont val="Calibri"/>
        <family val="2"/>
        <scheme val="minor"/>
      </rPr>
      <t xml:space="preserve"> </t>
    </r>
    <r>
      <rPr>
        <b/>
        <i/>
        <sz val="12"/>
        <color theme="8" tint="-0.249977111117893"/>
        <rFont val="Calibri (Corpo)"/>
      </rPr>
      <t>1</t>
    </r>
    <r>
      <rPr>
        <i/>
        <sz val="12"/>
        <color theme="8" tint="-0.249977111117893"/>
        <rFont val="Calibri"/>
        <family val="2"/>
        <scheme val="minor"/>
      </rPr>
      <t xml:space="preserve"> </t>
    </r>
    <r>
      <rPr>
        <b/>
        <i/>
        <sz val="12"/>
        <color theme="8" tint="-0.249977111117893"/>
        <rFont val="Calibri (Corpo)"/>
      </rPr>
      <t>SX</t>
    </r>
  </si>
  <si>
    <r>
      <rPr>
        <b/>
        <i/>
        <sz val="11"/>
        <color theme="8" tint="-0.499984740745262"/>
        <rFont val="Calibri (Corpo)"/>
      </rPr>
      <t>+</t>
    </r>
    <r>
      <rPr>
        <b/>
        <i/>
        <sz val="11"/>
        <color theme="8" tint="-0.249977111117893"/>
        <rFont val="Calibri"/>
        <family val="2"/>
        <scheme val="minor"/>
      </rPr>
      <t xml:space="preserve"> </t>
    </r>
    <r>
      <rPr>
        <b/>
        <i/>
        <sz val="11"/>
        <color theme="8" tint="-0.249977111117893"/>
        <rFont val="Calibri (Corpo)"/>
      </rPr>
      <t>1DX</t>
    </r>
    <r>
      <rPr>
        <b/>
        <i/>
        <sz val="11"/>
        <color theme="8" tint="-0.249977111117893"/>
        <rFont val="Calibri"/>
        <family val="2"/>
        <scheme val="minor"/>
      </rPr>
      <t xml:space="preserve"> </t>
    </r>
    <r>
      <rPr>
        <b/>
        <i/>
        <sz val="11"/>
        <color theme="8" tint="-0.499984740745262"/>
        <rFont val="Calibri (Corpo)"/>
      </rPr>
      <t>+</t>
    </r>
    <r>
      <rPr>
        <b/>
        <i/>
        <sz val="11"/>
        <color theme="8" tint="-0.249977111117893"/>
        <rFont val="Calibri"/>
        <family val="2"/>
        <scheme val="minor"/>
      </rPr>
      <t xml:space="preserve"> </t>
    </r>
    <r>
      <rPr>
        <b/>
        <i/>
        <sz val="11"/>
        <color theme="8" tint="-0.249977111117893"/>
        <rFont val="Calibri (Corpo)"/>
      </rPr>
      <t>1SX</t>
    </r>
  </si>
  <si>
    <r>
      <rPr>
        <b/>
        <i/>
        <sz val="16"/>
        <color theme="8" tint="-0.249977111117893"/>
        <rFont val="Calibri (Corpo)"/>
      </rPr>
      <t>!</t>
    </r>
    <r>
      <rPr>
        <b/>
        <i/>
        <sz val="12"/>
        <color theme="9" tint="-0.249977111117893"/>
        <rFont val="Calibri"/>
        <family val="2"/>
        <scheme val="minor"/>
      </rPr>
      <t xml:space="preserve"> </t>
    </r>
    <r>
      <rPr>
        <i/>
        <sz val="10"/>
        <color theme="0" tint="-0.499984740745262"/>
        <rFont val="Calibri"/>
        <family val="2"/>
        <scheme val="minor"/>
      </rPr>
      <t>è cosigliato il calcolo per eccesso</t>
    </r>
  </si>
  <si>
    <t>Misura parete da rivestire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</si>
</sst>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b/>
      <sz val="8"/>
      <color theme="0" tint="-0.14999847407452621"/>
      <name val="Calibri (Corpo)"/>
    </font>
    <font>
      <sz val="10"/>
      <color theme="0" tint="-0.499984740745262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000000"/>
      <name val="Calibri (Corpo)"/>
    </font>
    <font>
      <b/>
      <i/>
      <sz val="10"/>
      <color rgb="FF000000"/>
      <name val="Calibri (Corpo)"/>
    </font>
    <font>
      <i/>
      <sz val="8"/>
      <color rgb="FF000000"/>
      <name val="Calibri (Corpo)"/>
    </font>
    <font>
      <b/>
      <sz val="14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i/>
      <sz val="12"/>
      <color theme="9" tint="-0.249977111117893"/>
      <name val="Calibri"/>
      <family val="2"/>
      <scheme val="minor"/>
    </font>
    <font>
      <b/>
      <i/>
      <sz val="16"/>
      <color theme="9" tint="-0.249977111117893"/>
      <name val="Calibri (Corpo)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7" tint="-0.499984740745262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i/>
      <sz val="16"/>
      <color theme="9" tint="0.39997558519241921"/>
      <name val="Calibri"/>
      <family val="2"/>
      <scheme val="minor"/>
    </font>
    <font>
      <i/>
      <sz val="16"/>
      <color theme="0"/>
      <name val="Calibri (Corpo)"/>
    </font>
    <font>
      <i/>
      <sz val="14"/>
      <color theme="0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i/>
      <sz val="12"/>
      <color theme="8" tint="-0.249977111117893"/>
      <name val="Calibri"/>
      <family val="2"/>
      <scheme val="minor"/>
    </font>
    <font>
      <b/>
      <i/>
      <sz val="12"/>
      <color theme="8" tint="-0.249977111117893"/>
      <name val="Calibri (Corpo)"/>
    </font>
    <font>
      <i/>
      <sz val="9"/>
      <color theme="8" tint="-0.249977111117893"/>
      <name val="Calibri (Corpo)"/>
    </font>
    <font>
      <b/>
      <i/>
      <sz val="11"/>
      <color theme="8" tint="-0.249977111117893"/>
      <name val="Calibri"/>
      <family val="2"/>
      <scheme val="minor"/>
    </font>
    <font>
      <b/>
      <i/>
      <sz val="11"/>
      <color theme="8" tint="-0.249977111117893"/>
      <name val="Calibri (Corpo)"/>
    </font>
    <font>
      <b/>
      <sz val="14"/>
      <color theme="5" tint="-0.249977111117893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i/>
      <sz val="12"/>
      <color theme="8" tint="-0.249977111117893"/>
      <name val="Calibri (Corpo)"/>
    </font>
    <font>
      <b/>
      <i/>
      <sz val="12"/>
      <color theme="8" tint="-0.499984740745262"/>
      <name val="Calibri (Corpo)"/>
    </font>
    <font>
      <b/>
      <i/>
      <sz val="11"/>
      <color theme="8" tint="-0.499984740745262"/>
      <name val="Calibri (Corpo)"/>
    </font>
    <font>
      <b/>
      <i/>
      <sz val="16"/>
      <color theme="8" tint="-0.249977111117893"/>
      <name val="Calibri (Corpo)"/>
    </font>
    <font>
      <i/>
      <sz val="12"/>
      <color theme="0" tint="-0.34998626667073579"/>
      <name val="Calibri"/>
      <family val="2"/>
      <scheme val="minor"/>
    </font>
    <font>
      <b/>
      <sz val="15"/>
      <color theme="8" tint="-0.499984740745262"/>
      <name val="Calibri"/>
      <family val="2"/>
      <scheme val="minor"/>
    </font>
    <font>
      <b/>
      <sz val="15"/>
      <color theme="5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theme="8" tint="-0.499984740745262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/>
    <xf numFmtId="0" fontId="10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/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0" fillId="5" borderId="0" xfId="0" applyFill="1"/>
    <xf numFmtId="0" fontId="13" fillId="5" borderId="0" xfId="0" applyFont="1" applyFill="1"/>
    <xf numFmtId="0" fontId="0" fillId="2" borderId="12" xfId="0" applyFill="1" applyBorder="1"/>
    <xf numFmtId="49" fontId="6" fillId="2" borderId="8" xfId="0" applyNumberFormat="1" applyFont="1" applyFill="1" applyBorder="1"/>
    <xf numFmtId="0" fontId="19" fillId="2" borderId="0" xfId="0" applyFont="1" applyFill="1"/>
    <xf numFmtId="49" fontId="19" fillId="2" borderId="0" xfId="0" applyNumberFormat="1" applyFont="1" applyFill="1" applyAlignment="1">
      <alignment horizontal="center"/>
    </xf>
    <xf numFmtId="0" fontId="3" fillId="6" borderId="1" xfId="0" applyFont="1" applyFill="1" applyBorder="1"/>
    <xf numFmtId="0" fontId="2" fillId="5" borderId="1" xfId="0" applyFont="1" applyFill="1" applyBorder="1"/>
    <xf numFmtId="0" fontId="20" fillId="6" borderId="1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5" borderId="13" xfId="0" applyFont="1" applyFill="1" applyBorder="1"/>
    <xf numFmtId="0" fontId="3" fillId="6" borderId="1" xfId="0" applyFont="1" applyFill="1" applyBorder="1" applyAlignment="1">
      <alignment horizontal="center"/>
    </xf>
    <xf numFmtId="0" fontId="29" fillId="5" borderId="7" xfId="0" applyFont="1" applyFill="1" applyBorder="1" applyAlignment="1">
      <alignment horizontal="center" vertical="center"/>
    </xf>
    <xf numFmtId="0" fontId="2" fillId="5" borderId="10" xfId="0" applyFont="1" applyFill="1" applyBorder="1"/>
    <xf numFmtId="0" fontId="6" fillId="2" borderId="0" xfId="0" applyFont="1" applyFill="1"/>
    <xf numFmtId="49" fontId="24" fillId="2" borderId="0" xfId="0" applyNumberFormat="1" applyFont="1" applyFill="1" applyAlignment="1">
      <alignment horizontal="right"/>
    </xf>
    <xf numFmtId="49" fontId="6" fillId="2" borderId="10" xfId="0" applyNumberFormat="1" applyFont="1" applyFill="1" applyBorder="1"/>
    <xf numFmtId="49" fontId="6" fillId="2" borderId="0" xfId="0" applyNumberFormat="1" applyFont="1" applyFill="1"/>
    <xf numFmtId="0" fontId="7" fillId="2" borderId="0" xfId="0" applyFont="1" applyFill="1"/>
    <xf numFmtId="49" fontId="18" fillId="2" borderId="0" xfId="0" applyNumberFormat="1" applyFont="1" applyFill="1"/>
    <xf numFmtId="0" fontId="6" fillId="2" borderId="10" xfId="0" applyFont="1" applyFill="1" applyBorder="1"/>
    <xf numFmtId="49" fontId="19" fillId="2" borderId="0" xfId="0" applyNumberFormat="1" applyFont="1" applyFill="1" applyAlignment="1">
      <alignment horizontal="right"/>
    </xf>
    <xf numFmtId="164" fontId="25" fillId="2" borderId="0" xfId="0" applyNumberFormat="1" applyFont="1" applyFill="1" applyAlignment="1">
      <alignment horizontal="center"/>
    </xf>
    <xf numFmtId="164" fontId="25" fillId="2" borderId="10" xfId="0" applyNumberFormat="1" applyFont="1" applyFill="1" applyBorder="1"/>
    <xf numFmtId="1" fontId="25" fillId="2" borderId="0" xfId="0" applyNumberFormat="1" applyFont="1" applyFill="1"/>
    <xf numFmtId="1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49" fontId="36" fillId="2" borderId="8" xfId="0" applyNumberFormat="1" applyFont="1" applyFill="1" applyBorder="1" applyAlignment="1">
      <alignment horizontal="center"/>
    </xf>
    <xf numFmtId="0" fontId="32" fillId="0" borderId="0" xfId="0" applyFont="1"/>
    <xf numFmtId="0" fontId="37" fillId="2" borderId="8" xfId="0" applyFont="1" applyFill="1" applyBorder="1" applyAlignment="1">
      <alignment horizontal="right"/>
    </xf>
    <xf numFmtId="49" fontId="37" fillId="2" borderId="8" xfId="0" applyNumberFormat="1" applyFont="1" applyFill="1" applyBorder="1" applyAlignment="1">
      <alignment horizontal="right"/>
    </xf>
    <xf numFmtId="0" fontId="35" fillId="11" borderId="9" xfId="0" applyFont="1" applyFill="1" applyBorder="1" applyAlignment="1">
      <alignment horizontal="center"/>
    </xf>
    <xf numFmtId="0" fontId="44" fillId="2" borderId="8" xfId="0" applyFont="1" applyFill="1" applyBorder="1" applyAlignment="1">
      <alignment horizontal="right"/>
    </xf>
    <xf numFmtId="49" fontId="46" fillId="2" borderId="9" xfId="0" applyNumberFormat="1" applyFont="1" applyFill="1" applyBorder="1"/>
    <xf numFmtId="49" fontId="6" fillId="3" borderId="9" xfId="0" applyNumberFormat="1" applyFont="1" applyFill="1" applyBorder="1"/>
    <xf numFmtId="49" fontId="37" fillId="3" borderId="8" xfId="0" applyNumberFormat="1" applyFont="1" applyFill="1" applyBorder="1" applyAlignment="1">
      <alignment horizontal="right"/>
    </xf>
    <xf numFmtId="49" fontId="39" fillId="3" borderId="9" xfId="0" applyNumberFormat="1" applyFont="1" applyFill="1" applyBorder="1"/>
    <xf numFmtId="0" fontId="7" fillId="3" borderId="9" xfId="0" applyFont="1" applyFill="1" applyBorder="1"/>
    <xf numFmtId="49" fontId="42" fillId="3" borderId="9" xfId="0" applyNumberFormat="1" applyFont="1" applyFill="1" applyBorder="1"/>
    <xf numFmtId="0" fontId="6" fillId="9" borderId="8" xfId="0" applyFont="1" applyFill="1" applyBorder="1"/>
    <xf numFmtId="49" fontId="44" fillId="9" borderId="8" xfId="0" applyNumberFormat="1" applyFont="1" applyFill="1" applyBorder="1" applyAlignment="1">
      <alignment horizontal="right"/>
    </xf>
    <xf numFmtId="0" fontId="2" fillId="6" borderId="1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1" fontId="50" fillId="6" borderId="14" xfId="0" applyNumberFormat="1" applyFont="1" applyFill="1" applyBorder="1"/>
    <xf numFmtId="2" fontId="50" fillId="6" borderId="14" xfId="0" applyNumberFormat="1" applyFont="1" applyFill="1" applyBorder="1"/>
    <xf numFmtId="0" fontId="30" fillId="5" borderId="5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164" fontId="16" fillId="4" borderId="9" xfId="0" applyNumberFormat="1" applyFont="1" applyFill="1" applyBorder="1" applyAlignment="1" applyProtection="1">
      <alignment horizontal="center"/>
      <protection locked="0"/>
    </xf>
    <xf numFmtId="0" fontId="51" fillId="6" borderId="10" xfId="0" applyFont="1" applyFill="1" applyBorder="1" applyAlignment="1">
      <alignment horizontal="center" vertical="center"/>
    </xf>
    <xf numFmtId="0" fontId="51" fillId="6" borderId="8" xfId="0" applyFont="1" applyFill="1" applyBorder="1" applyAlignment="1">
      <alignment horizontal="center" vertical="center"/>
    </xf>
    <xf numFmtId="164" fontId="38" fillId="2" borderId="9" xfId="0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right"/>
    </xf>
    <xf numFmtId="0" fontId="2" fillId="6" borderId="6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5" fillId="5" borderId="13" xfId="0" applyFont="1" applyFill="1" applyBorder="1" applyAlignment="1">
      <alignment horizontal="center" vertical="center" textRotation="180"/>
    </xf>
    <xf numFmtId="0" fontId="15" fillId="5" borderId="12" xfId="0" applyFont="1" applyFill="1" applyBorder="1" applyAlignment="1">
      <alignment horizontal="center" vertical="center" textRotation="180"/>
    </xf>
    <xf numFmtId="0" fontId="15" fillId="5" borderId="4" xfId="0" applyFont="1" applyFill="1" applyBorder="1" applyAlignment="1">
      <alignment horizontal="center" vertical="center" textRotation="180"/>
    </xf>
    <xf numFmtId="164" fontId="38" fillId="3" borderId="9" xfId="0" applyNumberFormat="1" applyFont="1" applyFill="1" applyBorder="1" applyAlignment="1">
      <alignment horizontal="center"/>
    </xf>
    <xf numFmtId="1" fontId="45" fillId="2" borderId="9" xfId="0" applyNumberFormat="1" applyFont="1" applyFill="1" applyBorder="1" applyAlignment="1">
      <alignment horizontal="center"/>
    </xf>
    <xf numFmtId="1" fontId="45" fillId="9" borderId="9" xfId="0" applyNumberFormat="1" applyFont="1" applyFill="1" applyBorder="1" applyAlignment="1">
      <alignment horizontal="center"/>
    </xf>
    <xf numFmtId="0" fontId="31" fillId="10" borderId="15" xfId="0" applyFont="1" applyFill="1" applyBorder="1" applyAlignment="1">
      <alignment horizontal="center"/>
    </xf>
    <xf numFmtId="0" fontId="31" fillId="10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52" fillId="6" borderId="10" xfId="0" applyFont="1" applyFill="1" applyBorder="1" applyAlignment="1">
      <alignment horizontal="center" vertical="center"/>
    </xf>
    <xf numFmtId="0" fontId="52" fillId="6" borderId="8" xfId="0" applyFont="1" applyFill="1" applyBorder="1" applyAlignment="1">
      <alignment horizontal="center" vertical="center"/>
    </xf>
    <xf numFmtId="164" fontId="25" fillId="2" borderId="0" xfId="0" applyNumberFormat="1" applyFont="1" applyFill="1" applyAlignment="1">
      <alignment horizontal="center"/>
    </xf>
    <xf numFmtId="164" fontId="45" fillId="2" borderId="9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12" borderId="9" xfId="0" applyFont="1" applyFill="1" applyBorder="1" applyAlignment="1" applyProtection="1">
      <alignment horizontal="center" vertical="center"/>
    </xf>
    <xf numFmtId="164" fontId="34" fillId="11" borderId="9" xfId="0" applyNumberFormat="1" applyFont="1" applyFill="1" applyBorder="1" applyAlignment="1" applyProtection="1">
      <alignment horizontal="center"/>
    </xf>
    <xf numFmtId="164" fontId="33" fillId="11" borderId="9" xfId="0" applyNumberFormat="1" applyFont="1" applyFill="1" applyBorder="1" applyAlignment="1" applyProtection="1">
      <alignment horizontal="center"/>
    </xf>
    <xf numFmtId="0" fontId="35" fillId="11" borderId="16" xfId="0" applyFont="1" applyFill="1" applyBorder="1" applyAlignment="1" applyProtection="1">
      <alignment horizontal="center"/>
    </xf>
    <xf numFmtId="0" fontId="35" fillId="11" borderId="9" xfId="0" applyFont="1" applyFill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microsoft.com/office/2007/relationships/hdphoto" Target="../media/hdphoto9.wdp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4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5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microsoft.com/office/2007/relationships/hdphoto" Target="../media/hdphoto6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07/relationships/hdphoto" Target="../media/hdphoto7.wdp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microsoft.com/office/2007/relationships/hdphoto" Target="../media/hdphoto8.wdp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microsoft.com/office/2007/relationships/hdphoto" Target="../media/hdphoto8.wdp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7</xdr:col>
      <xdr:colOff>290287</xdr:colOff>
      <xdr:row>16</xdr:row>
      <xdr:rowOff>63502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97BBCC42-B4DC-D24E-B84C-61E16C404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5429" y="2567214"/>
          <a:ext cx="1115787" cy="111578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204510</xdr:colOff>
      <xdr:row>9</xdr:row>
      <xdr:rowOff>276841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85AE8541-20DC-2F42-99CE-45A3AF12E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515429" y="1959429"/>
          <a:ext cx="1030010" cy="27684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208643</xdr:rowOff>
    </xdr:from>
    <xdr:to>
      <xdr:col>7</xdr:col>
      <xdr:colOff>290287</xdr:colOff>
      <xdr:row>14</xdr:row>
      <xdr:rowOff>99787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1BEC3186-6940-9641-B9CB-3164765E1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5429" y="2567214"/>
          <a:ext cx="1115787" cy="111578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7</xdr:col>
      <xdr:colOff>195132</xdr:colOff>
      <xdr:row>11</xdr:row>
      <xdr:rowOff>11248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28E9ADFA-FDD2-CD42-8074-1C62C9076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100000"/>
                  </a14:imgEffect>
                  <a14:imgEffect>
                    <a14:brightnessContrast bright="-100000" contrast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515429" y="2095500"/>
          <a:ext cx="1020632" cy="274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7</xdr:col>
      <xdr:colOff>290287</xdr:colOff>
      <xdr:row>16</xdr:row>
      <xdr:rowOff>63502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610627E-B582-5148-A04E-3E6D323FC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5429" y="2567214"/>
          <a:ext cx="1115787" cy="111578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204510</xdr:colOff>
      <xdr:row>9</xdr:row>
      <xdr:rowOff>276841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6615E62-CA95-7A4F-8781-AC9F810BE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515429" y="1959429"/>
          <a:ext cx="1030010" cy="2768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7</xdr:col>
      <xdr:colOff>290287</xdr:colOff>
      <xdr:row>16</xdr:row>
      <xdr:rowOff>63502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890C1FA-6F1D-E641-96C5-9564BF607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5429" y="2567214"/>
          <a:ext cx="1115787" cy="111578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204510</xdr:colOff>
      <xdr:row>9</xdr:row>
      <xdr:rowOff>276841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D81373F-6C20-9446-A593-F2F473BDA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515429" y="1959429"/>
          <a:ext cx="1030010" cy="2768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7</xdr:col>
      <xdr:colOff>290287</xdr:colOff>
      <xdr:row>16</xdr:row>
      <xdr:rowOff>63502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F37F815-EBD2-9042-9500-703F63BB0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5429" y="2567214"/>
          <a:ext cx="1115787" cy="111578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204510</xdr:colOff>
      <xdr:row>9</xdr:row>
      <xdr:rowOff>276841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A24FC0A-B9C7-5F44-B6C8-9D17E2121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515429" y="1959429"/>
          <a:ext cx="1030010" cy="2768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7</xdr:col>
      <xdr:colOff>290287</xdr:colOff>
      <xdr:row>16</xdr:row>
      <xdr:rowOff>63502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620166A-6769-B349-91B9-2C83BAA67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5429" y="2567214"/>
          <a:ext cx="1115787" cy="111578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204510</xdr:colOff>
      <xdr:row>9</xdr:row>
      <xdr:rowOff>276841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83D3AF0-44DC-0B44-8898-3FDE7CA88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515429" y="1959429"/>
          <a:ext cx="1030010" cy="2768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7</xdr:col>
      <xdr:colOff>290287</xdr:colOff>
      <xdr:row>16</xdr:row>
      <xdr:rowOff>63502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5B80A28-1904-1449-8C00-66F8730A7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5429" y="2567214"/>
          <a:ext cx="1115787" cy="111578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204510</xdr:colOff>
      <xdr:row>9</xdr:row>
      <xdr:rowOff>276841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1B373AF-E4CA-F042-ACB8-B75E5E0E2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515429" y="1959429"/>
          <a:ext cx="1030010" cy="2768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7</xdr:col>
      <xdr:colOff>204510</xdr:colOff>
      <xdr:row>9</xdr:row>
      <xdr:rowOff>276841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A7C1C73-5F4E-F844-A7B5-3026A6729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515429" y="1959429"/>
          <a:ext cx="1030010" cy="27684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7</xdr:col>
      <xdr:colOff>290287</xdr:colOff>
      <xdr:row>16</xdr:row>
      <xdr:rowOff>63502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7BB85DB7-32AA-054E-8AED-D4C8270D6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15429" y="2567214"/>
          <a:ext cx="1115787" cy="111578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825499</xdr:colOff>
      <xdr:row>11</xdr:row>
      <xdr:rowOff>199573</xdr:rowOff>
    </xdr:from>
    <xdr:to>
      <xdr:col>7</xdr:col>
      <xdr:colOff>290286</xdr:colOff>
      <xdr:row>13</xdr:row>
      <xdr:rowOff>807360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4AACB6BF-C6FB-D343-8C74-33FC76ECBE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5428" y="2567216"/>
          <a:ext cx="1115787" cy="111578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263071</xdr:rowOff>
    </xdr:from>
    <xdr:to>
      <xdr:col>7</xdr:col>
      <xdr:colOff>195132</xdr:colOff>
      <xdr:row>11</xdr:row>
      <xdr:rowOff>11249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B956C960-505F-F045-9654-5A374897C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100000"/>
                  </a14:imgEffect>
                  <a14:imgEffect>
                    <a14:brightnessContrast bright="-100000" contrast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515429" y="2104571"/>
          <a:ext cx="1020632" cy="2743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208645</xdr:rowOff>
    </xdr:from>
    <xdr:to>
      <xdr:col>7</xdr:col>
      <xdr:colOff>290287</xdr:colOff>
      <xdr:row>14</xdr:row>
      <xdr:rowOff>99789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64D4B55-4655-274C-AF52-DE2FA5978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5429" y="2567216"/>
          <a:ext cx="1115787" cy="111578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7</xdr:col>
      <xdr:colOff>195132</xdr:colOff>
      <xdr:row>11</xdr:row>
      <xdr:rowOff>11248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9B41CCA9-272A-DB49-9A0D-EE5523438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100000"/>
                  </a14:imgEffect>
                  <a14:imgEffect>
                    <a14:brightnessContrast bright="-100000" contrast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515429" y="2095500"/>
          <a:ext cx="1020632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9FDDB-E606-7042-9B22-52C538DAA5CC}">
  <sheetPr codeName="Foglio1">
    <tabColor theme="4" tint="-0.249977111117893"/>
  </sheetPr>
  <dimension ref="A1:H18"/>
  <sheetViews>
    <sheetView showGridLines="0" showRowColHeaders="0" tabSelected="1" zoomScale="140" zoomScaleNormal="140" workbookViewId="0">
      <selection activeCell="C12" sqref="C12:D12"/>
    </sheetView>
  </sheetViews>
  <sheetFormatPr baseColWidth="10" defaultColWidth="11.1640625" defaultRowHeight="16" x14ac:dyDescent="0.2"/>
  <cols>
    <col min="1" max="1" width="25.33203125" customWidth="1"/>
    <col min="2" max="2" width="6.5" customWidth="1"/>
    <col min="3" max="3" width="8" customWidth="1"/>
    <col min="4" max="4" width="10.83203125" customWidth="1"/>
    <col min="8" max="8" width="4.33203125" customWidth="1"/>
  </cols>
  <sheetData>
    <row r="1" spans="1:8" x14ac:dyDescent="0.2">
      <c r="A1" s="61" t="s">
        <v>1</v>
      </c>
      <c r="B1" s="12"/>
      <c r="C1" s="70" t="s">
        <v>20</v>
      </c>
      <c r="D1" s="72" t="s">
        <v>10</v>
      </c>
      <c r="E1" s="73"/>
      <c r="F1" s="73"/>
      <c r="G1" s="73"/>
      <c r="H1" s="2"/>
    </row>
    <row r="2" spans="1:8" s="1" customFormat="1" ht="15" customHeight="1" x14ac:dyDescent="0.25">
      <c r="A2" s="61"/>
      <c r="B2" s="13" t="s">
        <v>8</v>
      </c>
      <c r="C2" s="71"/>
      <c r="D2" s="59">
        <v>5</v>
      </c>
      <c r="E2" s="59">
        <v>8</v>
      </c>
      <c r="F2" s="59">
        <v>10</v>
      </c>
      <c r="G2" s="59">
        <v>15</v>
      </c>
      <c r="H2" s="14"/>
    </row>
    <row r="3" spans="1:8" s="1" customFormat="1" ht="15" customHeight="1" x14ac:dyDescent="0.25">
      <c r="A3" s="62"/>
      <c r="B3" s="6">
        <v>0.9</v>
      </c>
      <c r="C3" s="20" t="s">
        <v>21</v>
      </c>
      <c r="D3" s="60"/>
      <c r="E3" s="60"/>
      <c r="F3" s="60"/>
      <c r="G3" s="60"/>
      <c r="H3" s="14"/>
    </row>
    <row r="4" spans="1:8" ht="19" x14ac:dyDescent="0.25">
      <c r="A4" s="19" t="s">
        <v>38</v>
      </c>
      <c r="B4" s="9">
        <f>C4-B3</f>
        <v>12.1</v>
      </c>
      <c r="C4" s="18">
        <v>13</v>
      </c>
      <c r="D4" s="7">
        <f>(B4)*D2+B3</f>
        <v>61.4</v>
      </c>
      <c r="E4" s="7">
        <f>(B4)*E2+B3</f>
        <v>97.7</v>
      </c>
      <c r="F4" s="7">
        <f>(B4)*F2+B3</f>
        <v>121.9</v>
      </c>
      <c r="G4" s="7">
        <f>(B4)*G2+B3</f>
        <v>182.4</v>
      </c>
      <c r="H4" s="74" t="s">
        <v>9</v>
      </c>
    </row>
    <row r="5" spans="1:8" ht="19" x14ac:dyDescent="0.25">
      <c r="A5" s="19" t="s">
        <v>17</v>
      </c>
      <c r="B5" s="10">
        <f>C5-B3</f>
        <v>5.8999999999999995</v>
      </c>
      <c r="C5" s="18">
        <v>6.8</v>
      </c>
      <c r="D5" s="7">
        <f>D4+B5-B3</f>
        <v>66.399999999999991</v>
      </c>
      <c r="E5" s="7">
        <f>E4+B5-B3</f>
        <v>102.7</v>
      </c>
      <c r="F5" s="7">
        <f>F4+B5-B3</f>
        <v>126.9</v>
      </c>
      <c r="G5" s="7">
        <f>G4+B5-B3</f>
        <v>187.4</v>
      </c>
      <c r="H5" s="75"/>
    </row>
    <row r="6" spans="1:8" ht="19" x14ac:dyDescent="0.25">
      <c r="A6" s="19" t="s">
        <v>18</v>
      </c>
      <c r="B6" s="10">
        <f>C6-B3</f>
        <v>4.3999999999999995</v>
      </c>
      <c r="C6" s="18">
        <v>5.3</v>
      </c>
      <c r="D6" s="7">
        <f>D4+B6-B3</f>
        <v>64.899999999999991</v>
      </c>
      <c r="E6" s="7">
        <f>E4+B6-B3</f>
        <v>101.2</v>
      </c>
      <c r="F6" s="7">
        <f>F4+B6-B3</f>
        <v>125.4</v>
      </c>
      <c r="G6" s="7">
        <f>G4+B6-B3</f>
        <v>185.9</v>
      </c>
      <c r="H6" s="75"/>
    </row>
    <row r="7" spans="1:8" ht="19" x14ac:dyDescent="0.25">
      <c r="A7" s="8" t="s">
        <v>19</v>
      </c>
      <c r="B7" s="11">
        <f>C7-(B3*2)</f>
        <v>10.299999999999999</v>
      </c>
      <c r="C7" s="18">
        <f>C6+C5</f>
        <v>12.1</v>
      </c>
      <c r="D7" s="7">
        <f>D4+B7-B3</f>
        <v>70.8</v>
      </c>
      <c r="E7" s="7">
        <f>E4+B7-B3</f>
        <v>107.1</v>
      </c>
      <c r="F7" s="7">
        <f>F4+B7-B3</f>
        <v>131.30000000000001</v>
      </c>
      <c r="G7" s="7">
        <f>G4+B7-B3</f>
        <v>191.8</v>
      </c>
      <c r="H7" s="76"/>
    </row>
    <row r="8" spans="1:8" x14ac:dyDescent="0.2">
      <c r="A8" s="2"/>
      <c r="B8" s="2"/>
      <c r="C8" s="2"/>
      <c r="D8" s="2"/>
      <c r="E8" s="3"/>
      <c r="F8" s="3"/>
      <c r="G8" s="2"/>
      <c r="H8" s="2"/>
    </row>
    <row r="9" spans="1:8" x14ac:dyDescent="0.2">
      <c r="A9" s="2"/>
      <c r="B9" s="2"/>
      <c r="C9" s="2"/>
      <c r="D9" s="2"/>
      <c r="E9" s="3"/>
      <c r="F9" s="3"/>
      <c r="G9" s="2"/>
      <c r="H9" s="2"/>
    </row>
    <row r="10" spans="1:8" ht="27" customHeight="1" x14ac:dyDescent="0.2">
      <c r="A10" s="64" t="s">
        <v>46</v>
      </c>
      <c r="B10" s="64"/>
      <c r="C10" s="67" t="s">
        <v>11</v>
      </c>
      <c r="D10" s="68"/>
      <c r="E10" s="68"/>
      <c r="F10" s="3"/>
      <c r="G10" s="2"/>
      <c r="H10" s="2"/>
    </row>
    <row r="11" spans="1:8" ht="21" x14ac:dyDescent="0.25">
      <c r="A11" s="65"/>
      <c r="B11" s="65"/>
      <c r="C11" s="63">
        <v>169</v>
      </c>
      <c r="D11" s="63"/>
      <c r="E11" s="53" t="s">
        <v>3</v>
      </c>
      <c r="F11" s="3"/>
      <c r="G11" s="2"/>
      <c r="H11" s="2"/>
    </row>
    <row r="12" spans="1:8" ht="21" x14ac:dyDescent="0.25">
      <c r="A12" s="93"/>
      <c r="B12" s="93"/>
      <c r="C12" s="94" t="s">
        <v>39</v>
      </c>
      <c r="D12" s="95"/>
      <c r="E12" s="96" t="s">
        <v>40</v>
      </c>
      <c r="F12" s="3"/>
      <c r="G12" s="2"/>
      <c r="H12" s="2"/>
    </row>
    <row r="13" spans="1:8" ht="21" x14ac:dyDescent="0.25">
      <c r="A13" s="4" t="s">
        <v>12</v>
      </c>
      <c r="B13" s="41" t="s">
        <v>13</v>
      </c>
      <c r="C13" s="66">
        <f>(C11/B4)</f>
        <v>13.966942148760332</v>
      </c>
      <c r="D13" s="66"/>
      <c r="E13" s="39" t="s">
        <v>41</v>
      </c>
      <c r="F13" s="3"/>
      <c r="G13" s="2"/>
      <c r="H13" s="2"/>
    </row>
    <row r="14" spans="1:8" ht="21" x14ac:dyDescent="0.25">
      <c r="A14" s="46" t="s">
        <v>14</v>
      </c>
      <c r="B14" s="47" t="s">
        <v>13</v>
      </c>
      <c r="C14" s="77">
        <f>(C11-B5)/B4</f>
        <v>13.479338842975206</v>
      </c>
      <c r="D14" s="77"/>
      <c r="E14" s="48" t="s">
        <v>43</v>
      </c>
      <c r="F14" s="3"/>
      <c r="G14" s="2"/>
      <c r="H14" s="2"/>
    </row>
    <row r="15" spans="1:8" ht="21" x14ac:dyDescent="0.25">
      <c r="A15" s="5" t="s">
        <v>15</v>
      </c>
      <c r="B15" s="42" t="s">
        <v>13</v>
      </c>
      <c r="C15" s="66">
        <f>(C11-B6)/B4</f>
        <v>13.603305785123966</v>
      </c>
      <c r="D15" s="66"/>
      <c r="E15" s="45" t="s">
        <v>42</v>
      </c>
      <c r="F15" s="3"/>
      <c r="G15" s="2"/>
      <c r="H15" s="2"/>
    </row>
    <row r="16" spans="1:8" ht="21" x14ac:dyDescent="0.25">
      <c r="A16" s="49" t="s">
        <v>16</v>
      </c>
      <c r="B16" s="47" t="s">
        <v>13</v>
      </c>
      <c r="C16" s="77">
        <f>(C11-B7)/B4</f>
        <v>13.115702479338843</v>
      </c>
      <c r="D16" s="77"/>
      <c r="E16" s="50" t="s">
        <v>44</v>
      </c>
      <c r="F16" s="3"/>
      <c r="G16" s="2"/>
      <c r="H16" s="2"/>
    </row>
    <row r="17" spans="1:8" ht="23" customHeight="1" x14ac:dyDescent="0.25">
      <c r="A17" s="2"/>
      <c r="B17" s="2"/>
      <c r="C17" s="2"/>
      <c r="D17" s="16"/>
      <c r="E17" s="17" t="s">
        <v>45</v>
      </c>
      <c r="F17" s="2"/>
      <c r="G17" s="69" t="s">
        <v>36</v>
      </c>
      <c r="H17" s="69"/>
    </row>
    <row r="18" spans="1:8" x14ac:dyDescent="0.2">
      <c r="G18" s="40"/>
      <c r="H18" s="40"/>
    </row>
  </sheetData>
  <sheetProtection algorithmName="SHA-512" hashValue="71/pxqGKS3L6K77KNkDVhflXK5f3r+Ipu/IFxt1fZzgPWhcLuIXMVK6OjWSISq+f3x5rjV8y0oRJdQ2xgFdfdA==" saltValue="OxI343teodBfTO4E7GAj8w==" spinCount="100000" sheet="1" objects="1" scenarios="1"/>
  <mergeCells count="18">
    <mergeCell ref="C13:D13"/>
    <mergeCell ref="C10:E10"/>
    <mergeCell ref="G17:H17"/>
    <mergeCell ref="C1:C2"/>
    <mergeCell ref="D1:G1"/>
    <mergeCell ref="H4:H7"/>
    <mergeCell ref="C16:D16"/>
    <mergeCell ref="C15:D15"/>
    <mergeCell ref="C14:D14"/>
    <mergeCell ref="A12:B12"/>
    <mergeCell ref="C12:D12"/>
    <mergeCell ref="G2:G3"/>
    <mergeCell ref="A1:A3"/>
    <mergeCell ref="C11:D11"/>
    <mergeCell ref="F2:F3"/>
    <mergeCell ref="E2:E3"/>
    <mergeCell ref="D2:D3"/>
    <mergeCell ref="A10:B1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69FF-492E-7E4C-A11B-3EADDEDCE81F}">
  <sheetPr>
    <tabColor theme="5" tint="-0.249977111117893"/>
  </sheetPr>
  <dimension ref="A1:H15"/>
  <sheetViews>
    <sheetView showGridLines="0" showRowColHeaders="0" zoomScale="140" zoomScaleNormal="140" workbookViewId="0">
      <selection activeCell="D18" sqref="D18"/>
    </sheetView>
  </sheetViews>
  <sheetFormatPr baseColWidth="10" defaultColWidth="11.1640625" defaultRowHeight="16" x14ac:dyDescent="0.2"/>
  <cols>
    <col min="1" max="1" width="25.33203125" customWidth="1"/>
    <col min="2" max="2" width="6.5" customWidth="1"/>
    <col min="3" max="3" width="8" customWidth="1"/>
    <col min="4" max="4" width="10.83203125" customWidth="1"/>
    <col min="8" max="8" width="4.33203125" customWidth="1"/>
  </cols>
  <sheetData>
    <row r="1" spans="1:8" ht="16" customHeight="1" x14ac:dyDescent="0.2">
      <c r="A1" s="83" t="s">
        <v>34</v>
      </c>
      <c r="B1" s="84"/>
      <c r="C1" s="70" t="s">
        <v>20</v>
      </c>
      <c r="D1" s="72" t="s">
        <v>10</v>
      </c>
      <c r="E1" s="73"/>
      <c r="F1" s="73"/>
      <c r="G1" s="73"/>
      <c r="H1" s="2"/>
    </row>
    <row r="2" spans="1:8" s="1" customFormat="1" ht="15" customHeight="1" x14ac:dyDescent="0.25">
      <c r="A2" s="83"/>
      <c r="B2" s="84"/>
      <c r="C2" s="71"/>
      <c r="D2" s="59">
        <v>3</v>
      </c>
      <c r="E2" s="59">
        <v>5</v>
      </c>
      <c r="F2" s="59">
        <v>8</v>
      </c>
      <c r="G2" s="59">
        <v>12</v>
      </c>
      <c r="H2" s="14"/>
    </row>
    <row r="3" spans="1:8" s="1" customFormat="1" ht="15" customHeight="1" x14ac:dyDescent="0.25">
      <c r="A3" s="85"/>
      <c r="B3" s="86"/>
      <c r="C3" s="20" t="s">
        <v>21</v>
      </c>
      <c r="D3" s="60"/>
      <c r="E3" s="60"/>
      <c r="F3" s="60"/>
      <c r="G3" s="60"/>
      <c r="H3" s="14"/>
    </row>
    <row r="4" spans="1:8" ht="19" customHeight="1" x14ac:dyDescent="0.25">
      <c r="A4" s="91" t="s">
        <v>32</v>
      </c>
      <c r="B4" s="92"/>
      <c r="C4" s="23">
        <v>30</v>
      </c>
      <c r="D4" s="7">
        <f>(C4)*D2</f>
        <v>90</v>
      </c>
      <c r="E4" s="7">
        <f>(C4)*E2</f>
        <v>150</v>
      </c>
      <c r="F4" s="7">
        <f>(C4)*F2</f>
        <v>240</v>
      </c>
      <c r="G4" s="7">
        <f>(C4)*G2</f>
        <v>360</v>
      </c>
      <c r="H4" s="14"/>
    </row>
    <row r="5" spans="1:8" x14ac:dyDescent="0.2">
      <c r="A5" s="2"/>
      <c r="B5" s="2"/>
      <c r="C5" s="82" t="s">
        <v>9</v>
      </c>
      <c r="D5" s="82"/>
      <c r="E5" s="82"/>
      <c r="F5" s="82"/>
      <c r="G5" s="82"/>
      <c r="H5" s="14"/>
    </row>
    <row r="6" spans="1:8" x14ac:dyDescent="0.2">
      <c r="A6" s="2"/>
      <c r="B6" s="2"/>
      <c r="C6" s="2"/>
      <c r="D6" s="2"/>
      <c r="E6" s="3"/>
      <c r="F6" s="3"/>
      <c r="G6" s="2"/>
      <c r="H6" s="2"/>
    </row>
    <row r="7" spans="1:8" x14ac:dyDescent="0.2">
      <c r="A7" s="2"/>
      <c r="B7" s="2"/>
      <c r="C7" s="2"/>
      <c r="D7" s="2"/>
      <c r="E7" s="3"/>
      <c r="F7" s="3"/>
      <c r="G7" s="2"/>
      <c r="H7" s="2"/>
    </row>
    <row r="8" spans="1:8" ht="27" customHeight="1" x14ac:dyDescent="0.2">
      <c r="A8" s="87" t="s">
        <v>46</v>
      </c>
      <c r="B8" s="87"/>
      <c r="C8" s="67" t="s">
        <v>24</v>
      </c>
      <c r="D8" s="68"/>
      <c r="E8" s="68"/>
      <c r="F8" s="3"/>
      <c r="G8" s="2"/>
      <c r="H8" s="2"/>
    </row>
    <row r="9" spans="1:8" ht="21" x14ac:dyDescent="0.25">
      <c r="A9" s="88"/>
      <c r="B9" s="88"/>
      <c r="C9" s="63">
        <v>148</v>
      </c>
      <c r="D9" s="63"/>
      <c r="E9" s="53" t="s">
        <v>3</v>
      </c>
      <c r="F9" s="3"/>
      <c r="G9" s="2"/>
      <c r="H9" s="2"/>
    </row>
    <row r="10" spans="1:8" ht="21" x14ac:dyDescent="0.25">
      <c r="A10" s="4" t="s">
        <v>37</v>
      </c>
      <c r="B10" s="44" t="s">
        <v>13</v>
      </c>
      <c r="C10" s="90">
        <f>(C9/C4)</f>
        <v>4.9333333333333336</v>
      </c>
      <c r="D10" s="90"/>
      <c r="E10" s="15"/>
      <c r="F10" s="3"/>
      <c r="G10" s="2"/>
      <c r="H10" s="2"/>
    </row>
    <row r="11" spans="1:8" ht="21" x14ac:dyDescent="0.25">
      <c r="A11" s="28"/>
      <c r="B11" s="27"/>
      <c r="C11" s="35"/>
      <c r="D11" s="35"/>
      <c r="E11" s="17" t="s">
        <v>22</v>
      </c>
      <c r="F11" s="3"/>
      <c r="G11" s="2"/>
      <c r="H11" s="2"/>
    </row>
    <row r="12" spans="1:8" ht="21" x14ac:dyDescent="0.25">
      <c r="A12" s="26"/>
      <c r="B12" s="27"/>
      <c r="C12" s="89"/>
      <c r="D12" s="89"/>
      <c r="E12" s="29"/>
      <c r="F12" s="3"/>
      <c r="G12" s="2"/>
      <c r="H12" s="2"/>
    </row>
    <row r="13" spans="1:8" ht="21" x14ac:dyDescent="0.25">
      <c r="A13" s="30"/>
      <c r="B13" s="27"/>
      <c r="C13" s="89"/>
      <c r="D13" s="89"/>
      <c r="E13" s="31"/>
      <c r="F13" s="3"/>
      <c r="G13" s="2"/>
      <c r="H13" s="2"/>
    </row>
    <row r="14" spans="1:8" ht="55" customHeight="1" x14ac:dyDescent="0.25">
      <c r="A14" s="30"/>
      <c r="B14" s="27"/>
      <c r="C14" s="34"/>
      <c r="D14" s="34"/>
      <c r="E14" s="31"/>
      <c r="F14" s="3"/>
      <c r="G14" s="2"/>
      <c r="H14" s="2"/>
    </row>
    <row r="15" spans="1:8" ht="26" customHeight="1" x14ac:dyDescent="0.2">
      <c r="A15" s="2"/>
      <c r="B15" s="2"/>
      <c r="C15" s="2"/>
      <c r="D15" s="16"/>
      <c r="E15" s="17"/>
      <c r="F15" s="2"/>
      <c r="G15" s="69" t="s">
        <v>36</v>
      </c>
      <c r="H15" s="69"/>
    </row>
  </sheetData>
  <sheetProtection algorithmName="SHA-512" hashValue="12xfYNE0qI7QKN9aXEUjlXuEL4BiDzzt6iO1Hmg79weN1tc9FNIQ6mdQ6udil9mM+8gB4CIchh5xcCFN7l4m0Q==" saltValue="Z0p4kh2SKjuVOk1+yX8qXw==" spinCount="100000" sheet="1" objects="1" scenarios="1"/>
  <mergeCells count="16">
    <mergeCell ref="G15:H15"/>
    <mergeCell ref="C5:G5"/>
    <mergeCell ref="C1:C2"/>
    <mergeCell ref="D1:G1"/>
    <mergeCell ref="A8:B9"/>
    <mergeCell ref="C8:E8"/>
    <mergeCell ref="C9:D9"/>
    <mergeCell ref="C10:D10"/>
    <mergeCell ref="C12:D12"/>
    <mergeCell ref="C13:D13"/>
    <mergeCell ref="A1:B3"/>
    <mergeCell ref="D2:D3"/>
    <mergeCell ref="E2:E3"/>
    <mergeCell ref="F2:F3"/>
    <mergeCell ref="G2:G3"/>
    <mergeCell ref="A4:B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B646-C72C-4E44-9833-8D3E1FB984FE}">
  <sheetPr codeName="Foglio2">
    <tabColor theme="4" tint="-0.499984740745262"/>
  </sheetPr>
  <dimension ref="A1:H17"/>
  <sheetViews>
    <sheetView showGridLines="0" showRowColHeaders="0" zoomScale="140" zoomScaleNormal="140" workbookViewId="0">
      <selection activeCell="E12" sqref="E12"/>
    </sheetView>
  </sheetViews>
  <sheetFormatPr baseColWidth="10" defaultColWidth="11.1640625" defaultRowHeight="16" x14ac:dyDescent="0.2"/>
  <cols>
    <col min="1" max="1" width="25.33203125" customWidth="1"/>
    <col min="2" max="2" width="6.5" customWidth="1"/>
    <col min="3" max="3" width="8" customWidth="1"/>
    <col min="4" max="4" width="10.83203125" customWidth="1"/>
    <col min="8" max="8" width="4.33203125" customWidth="1"/>
  </cols>
  <sheetData>
    <row r="1" spans="1:8" x14ac:dyDescent="0.2">
      <c r="A1" s="61" t="s">
        <v>2</v>
      </c>
      <c r="B1" s="12"/>
      <c r="C1" s="70" t="s">
        <v>20</v>
      </c>
      <c r="D1" s="72" t="s">
        <v>10</v>
      </c>
      <c r="E1" s="73"/>
      <c r="F1" s="73"/>
      <c r="G1" s="73"/>
      <c r="H1" s="2"/>
    </row>
    <row r="2" spans="1:8" s="1" customFormat="1" ht="16" customHeight="1" x14ac:dyDescent="0.25">
      <c r="A2" s="61"/>
      <c r="B2" s="13" t="s">
        <v>8</v>
      </c>
      <c r="C2" s="71"/>
      <c r="D2" s="59">
        <v>5</v>
      </c>
      <c r="E2" s="59">
        <v>8</v>
      </c>
      <c r="F2" s="59">
        <v>10</v>
      </c>
      <c r="G2" s="59">
        <v>15</v>
      </c>
      <c r="H2" s="14"/>
    </row>
    <row r="3" spans="1:8" s="1" customFormat="1" ht="14" customHeight="1" x14ac:dyDescent="0.25">
      <c r="A3" s="62"/>
      <c r="B3" s="6">
        <v>0.6</v>
      </c>
      <c r="C3" s="20" t="s">
        <v>21</v>
      </c>
      <c r="D3" s="60"/>
      <c r="E3" s="60"/>
      <c r="F3" s="60"/>
      <c r="G3" s="60"/>
      <c r="H3" s="14"/>
    </row>
    <row r="4" spans="1:8" ht="19" customHeight="1" x14ac:dyDescent="0.25">
      <c r="A4" s="19" t="s">
        <v>38</v>
      </c>
      <c r="B4" s="9">
        <f>C4-B3</f>
        <v>11.6</v>
      </c>
      <c r="C4" s="18">
        <v>12.2</v>
      </c>
      <c r="D4" s="7">
        <f>(B4)*D2+B3</f>
        <v>58.6</v>
      </c>
      <c r="E4" s="7">
        <f>(B4)*E2+B3</f>
        <v>93.399999999999991</v>
      </c>
      <c r="F4" s="7">
        <f>(B4)*F2+B3</f>
        <v>116.6</v>
      </c>
      <c r="G4" s="7">
        <f>(B4)*G2+B3</f>
        <v>174.6</v>
      </c>
      <c r="H4" s="74" t="s">
        <v>9</v>
      </c>
    </row>
    <row r="5" spans="1:8" ht="19" customHeight="1" x14ac:dyDescent="0.25">
      <c r="A5" s="19" t="s">
        <v>17</v>
      </c>
      <c r="B5" s="10">
        <f>C5-B3</f>
        <v>6.2</v>
      </c>
      <c r="C5" s="18">
        <v>6.8</v>
      </c>
      <c r="D5" s="7">
        <f>D4+B5-B3</f>
        <v>64.2</v>
      </c>
      <c r="E5" s="7">
        <f>E4+B5-B3</f>
        <v>99</v>
      </c>
      <c r="F5" s="7">
        <f>F4+B5-B3</f>
        <v>122.2</v>
      </c>
      <c r="G5" s="7">
        <f>G4+B5-B3</f>
        <v>180.2</v>
      </c>
      <c r="H5" s="75"/>
    </row>
    <row r="6" spans="1:8" ht="19" customHeight="1" x14ac:dyDescent="0.25">
      <c r="A6" s="19" t="s">
        <v>18</v>
      </c>
      <c r="B6" s="10">
        <f>C6-B3</f>
        <v>4.7</v>
      </c>
      <c r="C6" s="18">
        <v>5.3</v>
      </c>
      <c r="D6" s="7">
        <f>D4+B6-B3</f>
        <v>62.7</v>
      </c>
      <c r="E6" s="7">
        <f>E4+B6-B3</f>
        <v>97.5</v>
      </c>
      <c r="F6" s="7">
        <f>F4+B6-B3</f>
        <v>120.7</v>
      </c>
      <c r="G6" s="7">
        <f>G4+B6-B3</f>
        <v>178.7</v>
      </c>
      <c r="H6" s="75"/>
    </row>
    <row r="7" spans="1:8" ht="19" customHeight="1" x14ac:dyDescent="0.25">
      <c r="A7" s="8" t="s">
        <v>19</v>
      </c>
      <c r="B7" s="11">
        <f>C7-(B3*2)</f>
        <v>10.9</v>
      </c>
      <c r="C7" s="18">
        <f>C6+C5</f>
        <v>12.1</v>
      </c>
      <c r="D7" s="7">
        <f>D4+B7-B3</f>
        <v>68.900000000000006</v>
      </c>
      <c r="E7" s="7">
        <f>E4+B7-B3</f>
        <v>103.7</v>
      </c>
      <c r="F7" s="7">
        <f>F4+B7-B3</f>
        <v>126.9</v>
      </c>
      <c r="G7" s="7">
        <f>G4+B7-B3</f>
        <v>184.9</v>
      </c>
      <c r="H7" s="76"/>
    </row>
    <row r="8" spans="1:8" x14ac:dyDescent="0.2">
      <c r="A8" s="2"/>
      <c r="B8" s="2"/>
      <c r="C8" s="2"/>
      <c r="D8" s="2"/>
      <c r="E8" s="3"/>
      <c r="F8" s="3"/>
      <c r="G8" s="2"/>
      <c r="H8" s="2"/>
    </row>
    <row r="9" spans="1:8" x14ac:dyDescent="0.2">
      <c r="A9" s="2"/>
      <c r="B9" s="2"/>
      <c r="C9" s="2"/>
      <c r="D9" s="2"/>
      <c r="E9" s="3"/>
      <c r="F9" s="3"/>
      <c r="G9" s="2"/>
      <c r="H9" s="2"/>
    </row>
    <row r="10" spans="1:8" ht="27" customHeight="1" x14ac:dyDescent="0.2">
      <c r="A10" s="64" t="s">
        <v>46</v>
      </c>
      <c r="B10" s="64"/>
      <c r="C10" s="67" t="s">
        <v>11</v>
      </c>
      <c r="D10" s="68"/>
      <c r="E10" s="68"/>
      <c r="F10" s="3"/>
      <c r="G10" s="2"/>
      <c r="H10" s="2"/>
    </row>
    <row r="11" spans="1:8" ht="21" x14ac:dyDescent="0.25">
      <c r="A11" s="65"/>
      <c r="B11" s="65"/>
      <c r="C11" s="63">
        <v>58</v>
      </c>
      <c r="D11" s="63"/>
      <c r="E11" s="53" t="s">
        <v>3</v>
      </c>
      <c r="F11" s="3"/>
      <c r="G11" s="2"/>
      <c r="H11" s="2"/>
    </row>
    <row r="12" spans="1:8" ht="21" x14ac:dyDescent="0.25">
      <c r="A12" s="93"/>
      <c r="B12" s="93"/>
      <c r="C12" s="94" t="s">
        <v>39</v>
      </c>
      <c r="D12" s="95"/>
      <c r="E12" s="96" t="s">
        <v>40</v>
      </c>
      <c r="F12" s="3"/>
      <c r="G12" s="2"/>
      <c r="H12" s="2"/>
    </row>
    <row r="13" spans="1:8" ht="21" x14ac:dyDescent="0.25">
      <c r="A13" s="4" t="s">
        <v>12</v>
      </c>
      <c r="B13" s="41" t="s">
        <v>13</v>
      </c>
      <c r="C13" s="66">
        <f>(C11/B4)</f>
        <v>5</v>
      </c>
      <c r="D13" s="66"/>
      <c r="E13" s="39" t="s">
        <v>41</v>
      </c>
      <c r="F13" s="3"/>
      <c r="G13" s="2"/>
      <c r="H13" s="2"/>
    </row>
    <row r="14" spans="1:8" ht="21" x14ac:dyDescent="0.25">
      <c r="A14" s="46" t="s">
        <v>14</v>
      </c>
      <c r="B14" s="47" t="s">
        <v>13</v>
      </c>
      <c r="C14" s="77">
        <f>(C11-B5)/B4</f>
        <v>4.4655172413793105</v>
      </c>
      <c r="D14" s="77"/>
      <c r="E14" s="48" t="s">
        <v>43</v>
      </c>
      <c r="F14" s="3"/>
      <c r="G14" s="2"/>
      <c r="H14" s="2"/>
    </row>
    <row r="15" spans="1:8" ht="21" x14ac:dyDescent="0.25">
      <c r="A15" s="5" t="s">
        <v>15</v>
      </c>
      <c r="B15" s="42" t="s">
        <v>13</v>
      </c>
      <c r="C15" s="66">
        <f>(C11-B6)/B4</f>
        <v>4.5948275862068968</v>
      </c>
      <c r="D15" s="66"/>
      <c r="E15" s="45" t="s">
        <v>42</v>
      </c>
      <c r="F15" s="3"/>
      <c r="G15" s="2"/>
      <c r="H15" s="2"/>
    </row>
    <row r="16" spans="1:8" ht="21" x14ac:dyDescent="0.25">
      <c r="A16" s="49" t="s">
        <v>16</v>
      </c>
      <c r="B16" s="47" t="s">
        <v>13</v>
      </c>
      <c r="C16" s="77">
        <f>(C11-B7)/B4</f>
        <v>4.0603448275862073</v>
      </c>
      <c r="D16" s="77"/>
      <c r="E16" s="50" t="s">
        <v>44</v>
      </c>
      <c r="F16" s="3"/>
      <c r="G16" s="2"/>
      <c r="H16" s="2"/>
    </row>
    <row r="17" spans="1:8" ht="23" customHeight="1" x14ac:dyDescent="0.25">
      <c r="A17" s="2"/>
      <c r="B17" s="2"/>
      <c r="C17" s="2"/>
      <c r="D17" s="16"/>
      <c r="E17" s="17" t="s">
        <v>45</v>
      </c>
      <c r="F17" s="2"/>
      <c r="G17" s="69" t="s">
        <v>36</v>
      </c>
      <c r="H17" s="69"/>
    </row>
  </sheetData>
  <sheetProtection algorithmName="SHA-512" hashValue="dO/JB0mpfWBQnivUlX1irGU6OhD+TvczcC6RG4p0zI0U+WgZubpEwYQrfk47RjJTlQ0ZAc7NlHRufxwubs4BeQ==" saltValue="MyVV2ltSjgybx7FY84KI7g==" spinCount="100000" sheet="1" objects="1" scenarios="1"/>
  <mergeCells count="18">
    <mergeCell ref="G17:H17"/>
    <mergeCell ref="C1:C2"/>
    <mergeCell ref="D1:G1"/>
    <mergeCell ref="G2:G3"/>
    <mergeCell ref="C16:D16"/>
    <mergeCell ref="C10:E10"/>
    <mergeCell ref="C11:D11"/>
    <mergeCell ref="C13:D13"/>
    <mergeCell ref="C14:D14"/>
    <mergeCell ref="C15:D15"/>
    <mergeCell ref="A1:A3"/>
    <mergeCell ref="D2:D3"/>
    <mergeCell ref="A12:B12"/>
    <mergeCell ref="C12:D12"/>
    <mergeCell ref="H4:H7"/>
    <mergeCell ref="A10:B11"/>
    <mergeCell ref="E2:E3"/>
    <mergeCell ref="F2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BD56-E3F1-E348-8FD4-C3AEB1D9C34A}">
  <sheetPr codeName="Foglio3">
    <tabColor theme="4" tint="-0.249977111117893"/>
  </sheetPr>
  <dimension ref="A1:H17"/>
  <sheetViews>
    <sheetView showGridLines="0" showRowColHeaders="0" zoomScale="140" zoomScaleNormal="140" workbookViewId="0">
      <selection activeCell="C12" sqref="C12:D12"/>
    </sheetView>
  </sheetViews>
  <sheetFormatPr baseColWidth="10" defaultColWidth="11.1640625" defaultRowHeight="16" x14ac:dyDescent="0.2"/>
  <cols>
    <col min="1" max="1" width="25.33203125" customWidth="1"/>
    <col min="2" max="2" width="6.5" customWidth="1"/>
    <col min="3" max="3" width="8" customWidth="1"/>
    <col min="4" max="4" width="10.83203125" customWidth="1"/>
    <col min="8" max="8" width="4.33203125" customWidth="1"/>
  </cols>
  <sheetData>
    <row r="1" spans="1:8" x14ac:dyDescent="0.2">
      <c r="A1" s="61" t="s">
        <v>4</v>
      </c>
      <c r="B1" s="12"/>
      <c r="C1" s="70" t="s">
        <v>20</v>
      </c>
      <c r="D1" s="72" t="s">
        <v>10</v>
      </c>
      <c r="E1" s="73"/>
      <c r="F1" s="73"/>
      <c r="G1" s="73"/>
      <c r="H1" s="2"/>
    </row>
    <row r="2" spans="1:8" s="1" customFormat="1" ht="16" customHeight="1" x14ac:dyDescent="0.25">
      <c r="A2" s="61"/>
      <c r="B2" s="13" t="s">
        <v>8</v>
      </c>
      <c r="C2" s="71"/>
      <c r="D2" s="59">
        <v>5</v>
      </c>
      <c r="E2" s="59">
        <v>8</v>
      </c>
      <c r="F2" s="59">
        <v>10</v>
      </c>
      <c r="G2" s="59">
        <v>15</v>
      </c>
      <c r="H2" s="14"/>
    </row>
    <row r="3" spans="1:8" s="1" customFormat="1" ht="14" customHeight="1" x14ac:dyDescent="0.25">
      <c r="A3" s="62"/>
      <c r="B3" s="6">
        <v>0.5</v>
      </c>
      <c r="C3" s="20" t="s">
        <v>21</v>
      </c>
      <c r="D3" s="60"/>
      <c r="E3" s="60"/>
      <c r="F3" s="60"/>
      <c r="G3" s="60"/>
      <c r="H3" s="14"/>
    </row>
    <row r="4" spans="1:8" ht="19" x14ac:dyDescent="0.25">
      <c r="A4" s="19" t="s">
        <v>38</v>
      </c>
      <c r="B4" s="9">
        <f>C4-B3</f>
        <v>12</v>
      </c>
      <c r="C4" s="18">
        <v>12.5</v>
      </c>
      <c r="D4" s="7">
        <f>(B4)*D2+B3</f>
        <v>60.5</v>
      </c>
      <c r="E4" s="7">
        <f>(B4)*E2+B3</f>
        <v>96.5</v>
      </c>
      <c r="F4" s="7">
        <f>(B4)*F2+B3</f>
        <v>120.5</v>
      </c>
      <c r="G4" s="7">
        <f>(B4)*G2+B3</f>
        <v>180.5</v>
      </c>
      <c r="H4" s="74" t="s">
        <v>9</v>
      </c>
    </row>
    <row r="5" spans="1:8" ht="19" x14ac:dyDescent="0.25">
      <c r="A5" s="19" t="s">
        <v>17</v>
      </c>
      <c r="B5" s="10">
        <f>C5-B3</f>
        <v>3</v>
      </c>
      <c r="C5" s="18">
        <v>3.5</v>
      </c>
      <c r="D5" s="7">
        <f>D4+B5-B3</f>
        <v>63</v>
      </c>
      <c r="E5" s="7">
        <f>E4+B5-B3</f>
        <v>99</v>
      </c>
      <c r="F5" s="7">
        <f>F4+B5-B3</f>
        <v>123</v>
      </c>
      <c r="G5" s="7">
        <f>G4+B5-B3</f>
        <v>183</v>
      </c>
      <c r="H5" s="75"/>
    </row>
    <row r="6" spans="1:8" ht="19" x14ac:dyDescent="0.25">
      <c r="A6" s="19" t="s">
        <v>18</v>
      </c>
      <c r="B6" s="10">
        <f>C6-B3</f>
        <v>2</v>
      </c>
      <c r="C6" s="18">
        <v>2.5</v>
      </c>
      <c r="D6" s="7">
        <f>D4+B6-B3</f>
        <v>62</v>
      </c>
      <c r="E6" s="7">
        <f>E4+B6-B3</f>
        <v>98</v>
      </c>
      <c r="F6" s="7">
        <f>F4+B6-B3</f>
        <v>122</v>
      </c>
      <c r="G6" s="7">
        <f>G4+B6-B3</f>
        <v>182</v>
      </c>
      <c r="H6" s="75"/>
    </row>
    <row r="7" spans="1:8" ht="19" x14ac:dyDescent="0.25">
      <c r="A7" s="8" t="s">
        <v>19</v>
      </c>
      <c r="B7" s="11">
        <f>C7-(B3*2)</f>
        <v>5</v>
      </c>
      <c r="C7" s="18">
        <f>C6+C5</f>
        <v>6</v>
      </c>
      <c r="D7" s="7">
        <f>D4+B7-B3</f>
        <v>65</v>
      </c>
      <c r="E7" s="7">
        <f>E4+B7-B3</f>
        <v>101</v>
      </c>
      <c r="F7" s="7">
        <f>F4+B7-B3</f>
        <v>125</v>
      </c>
      <c r="G7" s="7">
        <f>G4+B7-B3</f>
        <v>185</v>
      </c>
      <c r="H7" s="76"/>
    </row>
    <row r="8" spans="1:8" x14ac:dyDescent="0.2">
      <c r="A8" s="2"/>
      <c r="B8" s="2"/>
      <c r="C8" s="2"/>
      <c r="D8" s="2"/>
      <c r="E8" s="3"/>
      <c r="F8" s="3"/>
      <c r="G8" s="2"/>
      <c r="H8" s="2"/>
    </row>
    <row r="9" spans="1:8" x14ac:dyDescent="0.2">
      <c r="A9" s="2"/>
      <c r="B9" s="2"/>
      <c r="C9" s="2"/>
      <c r="D9" s="2"/>
      <c r="E9" s="3"/>
      <c r="F9" s="3"/>
      <c r="G9" s="2"/>
      <c r="H9" s="2"/>
    </row>
    <row r="10" spans="1:8" ht="27" customHeight="1" x14ac:dyDescent="0.2">
      <c r="A10" s="64" t="s">
        <v>46</v>
      </c>
      <c r="B10" s="64"/>
      <c r="C10" s="67" t="s">
        <v>11</v>
      </c>
      <c r="D10" s="68"/>
      <c r="E10" s="68"/>
      <c r="F10" s="3"/>
      <c r="G10" s="2"/>
      <c r="H10" s="2"/>
    </row>
    <row r="11" spans="1:8" ht="21" x14ac:dyDescent="0.25">
      <c r="A11" s="65"/>
      <c r="B11" s="65"/>
      <c r="C11" s="63">
        <v>58</v>
      </c>
      <c r="D11" s="63"/>
      <c r="E11" s="53" t="s">
        <v>3</v>
      </c>
      <c r="F11" s="3"/>
      <c r="G11" s="2"/>
      <c r="H11" s="2"/>
    </row>
    <row r="12" spans="1:8" ht="21" x14ac:dyDescent="0.25">
      <c r="A12" s="93"/>
      <c r="B12" s="93"/>
      <c r="C12" s="94" t="s">
        <v>39</v>
      </c>
      <c r="D12" s="95"/>
      <c r="E12" s="97" t="s">
        <v>40</v>
      </c>
      <c r="F12" s="3"/>
      <c r="G12" s="2"/>
      <c r="H12" s="2"/>
    </row>
    <row r="13" spans="1:8" ht="21" x14ac:dyDescent="0.25">
      <c r="A13" s="4" t="s">
        <v>12</v>
      </c>
      <c r="B13" s="41" t="s">
        <v>13</v>
      </c>
      <c r="C13" s="66">
        <f>(C11/B4)</f>
        <v>4.833333333333333</v>
      </c>
      <c r="D13" s="66"/>
      <c r="E13" s="39" t="s">
        <v>41</v>
      </c>
      <c r="F13" s="3"/>
      <c r="G13" s="2"/>
      <c r="H13" s="2"/>
    </row>
    <row r="14" spans="1:8" ht="21" x14ac:dyDescent="0.25">
      <c r="A14" s="46" t="s">
        <v>14</v>
      </c>
      <c r="B14" s="47" t="s">
        <v>13</v>
      </c>
      <c r="C14" s="77">
        <f>(C11-B5)/B4</f>
        <v>4.583333333333333</v>
      </c>
      <c r="D14" s="77"/>
      <c r="E14" s="48" t="s">
        <v>43</v>
      </c>
      <c r="F14" s="3"/>
      <c r="G14" s="2"/>
      <c r="H14" s="2"/>
    </row>
    <row r="15" spans="1:8" ht="21" x14ac:dyDescent="0.25">
      <c r="A15" s="5" t="s">
        <v>15</v>
      </c>
      <c r="B15" s="42" t="s">
        <v>13</v>
      </c>
      <c r="C15" s="66">
        <f>(C11-B6)/B4</f>
        <v>4.666666666666667</v>
      </c>
      <c r="D15" s="66"/>
      <c r="E15" s="45" t="s">
        <v>42</v>
      </c>
      <c r="F15" s="3"/>
      <c r="G15" s="2"/>
      <c r="H15" s="2"/>
    </row>
    <row r="16" spans="1:8" ht="21" x14ac:dyDescent="0.25">
      <c r="A16" s="49" t="s">
        <v>16</v>
      </c>
      <c r="B16" s="47" t="s">
        <v>13</v>
      </c>
      <c r="C16" s="77">
        <f>(C11-B7)/B4</f>
        <v>4.416666666666667</v>
      </c>
      <c r="D16" s="77"/>
      <c r="E16" s="50" t="s">
        <v>44</v>
      </c>
      <c r="F16" s="3"/>
      <c r="G16" s="2"/>
      <c r="H16" s="2"/>
    </row>
    <row r="17" spans="1:8" ht="23" customHeight="1" x14ac:dyDescent="0.25">
      <c r="A17" s="2"/>
      <c r="B17" s="2"/>
      <c r="C17" s="2"/>
      <c r="D17" s="16"/>
      <c r="E17" s="17" t="s">
        <v>45</v>
      </c>
      <c r="F17" s="2"/>
      <c r="G17" s="69" t="s">
        <v>36</v>
      </c>
      <c r="H17" s="69"/>
    </row>
  </sheetData>
  <sheetProtection algorithmName="SHA-512" hashValue="0cp/LLj0mXzMKWWZbaQbwqndBrpw4ZUgvRM4f1ltBWm4HNz6No+wVC00H2R3QJQFdQySug8O4bOPGQcSKbrOTA==" saltValue="tIzg+QnjBOxav7w1BRJu1w==" spinCount="100000" sheet="1" objects="1" scenarios="1"/>
  <mergeCells count="18">
    <mergeCell ref="G17:H17"/>
    <mergeCell ref="C1:C2"/>
    <mergeCell ref="D1:G1"/>
    <mergeCell ref="G2:G3"/>
    <mergeCell ref="C16:D16"/>
    <mergeCell ref="C10:E10"/>
    <mergeCell ref="C11:D11"/>
    <mergeCell ref="C13:D13"/>
    <mergeCell ref="C14:D14"/>
    <mergeCell ref="C15:D15"/>
    <mergeCell ref="A1:A3"/>
    <mergeCell ref="F2:F3"/>
    <mergeCell ref="A12:B12"/>
    <mergeCell ref="C12:D12"/>
    <mergeCell ref="H4:H7"/>
    <mergeCell ref="A10:B11"/>
    <mergeCell ref="E2:E3"/>
    <mergeCell ref="D2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E804D-E57E-0743-8006-41FB6663E812}">
  <sheetPr codeName="Foglio4">
    <tabColor theme="4" tint="-0.499984740745262"/>
  </sheetPr>
  <dimension ref="A1:H17"/>
  <sheetViews>
    <sheetView showGridLines="0" showRowColHeaders="0" zoomScale="140" zoomScaleNormal="140" workbookViewId="0">
      <selection activeCell="C12" sqref="C12:D12"/>
    </sheetView>
  </sheetViews>
  <sheetFormatPr baseColWidth="10" defaultColWidth="11.1640625" defaultRowHeight="16" x14ac:dyDescent="0.2"/>
  <cols>
    <col min="1" max="1" width="25.33203125" customWidth="1"/>
    <col min="2" max="2" width="6.5" customWidth="1"/>
    <col min="3" max="3" width="8" customWidth="1"/>
    <col min="4" max="4" width="10.83203125" customWidth="1"/>
    <col min="8" max="8" width="4.33203125" customWidth="1"/>
  </cols>
  <sheetData>
    <row r="1" spans="1:8" x14ac:dyDescent="0.2">
      <c r="A1" s="61" t="s">
        <v>5</v>
      </c>
      <c r="B1" s="12"/>
      <c r="C1" s="70" t="s">
        <v>20</v>
      </c>
      <c r="D1" s="72" t="s">
        <v>10</v>
      </c>
      <c r="E1" s="73"/>
      <c r="F1" s="73"/>
      <c r="G1" s="73"/>
      <c r="H1" s="2"/>
    </row>
    <row r="2" spans="1:8" s="1" customFormat="1" ht="16" customHeight="1" x14ac:dyDescent="0.25">
      <c r="A2" s="61"/>
      <c r="B2" s="13" t="s">
        <v>8</v>
      </c>
      <c r="C2" s="71"/>
      <c r="D2" s="59">
        <v>5</v>
      </c>
      <c r="E2" s="59">
        <v>8</v>
      </c>
      <c r="F2" s="59">
        <v>10</v>
      </c>
      <c r="G2" s="59">
        <v>15</v>
      </c>
      <c r="H2" s="14"/>
    </row>
    <row r="3" spans="1:8" s="1" customFormat="1" ht="14" customHeight="1" x14ac:dyDescent="0.25">
      <c r="A3" s="62"/>
      <c r="B3" s="6">
        <v>0.6</v>
      </c>
      <c r="C3" s="20" t="s">
        <v>21</v>
      </c>
      <c r="D3" s="60"/>
      <c r="E3" s="60"/>
      <c r="F3" s="60"/>
      <c r="G3" s="60"/>
      <c r="H3" s="14"/>
    </row>
    <row r="4" spans="1:8" ht="19" x14ac:dyDescent="0.25">
      <c r="A4" s="19" t="s">
        <v>38</v>
      </c>
      <c r="B4" s="9">
        <f>C4-B3</f>
        <v>11.6</v>
      </c>
      <c r="C4" s="18">
        <v>12.2</v>
      </c>
      <c r="D4" s="7">
        <f>(B4)*D2+B3</f>
        <v>58.6</v>
      </c>
      <c r="E4" s="7">
        <f>(B4)*E2+B3</f>
        <v>93.399999999999991</v>
      </c>
      <c r="F4" s="7">
        <f>(B4)*F2+B3</f>
        <v>116.6</v>
      </c>
      <c r="G4" s="7">
        <f>(B4)*G2+B3</f>
        <v>174.6</v>
      </c>
      <c r="H4" s="74" t="s">
        <v>9</v>
      </c>
    </row>
    <row r="5" spans="1:8" ht="19" x14ac:dyDescent="0.25">
      <c r="A5" s="19" t="s">
        <v>17</v>
      </c>
      <c r="B5" s="10">
        <f>C5-B3</f>
        <v>3.6</v>
      </c>
      <c r="C5" s="18">
        <v>4.2</v>
      </c>
      <c r="D5" s="7">
        <f>D4+B5-B3</f>
        <v>61.6</v>
      </c>
      <c r="E5" s="7">
        <f>E4+B5-B3</f>
        <v>96.399999999999991</v>
      </c>
      <c r="F5" s="7">
        <f>F4+B5-B3</f>
        <v>119.6</v>
      </c>
      <c r="G5" s="7">
        <f>G4+B5-B3</f>
        <v>177.6</v>
      </c>
      <c r="H5" s="75"/>
    </row>
    <row r="6" spans="1:8" ht="19" x14ac:dyDescent="0.25">
      <c r="A6" s="19" t="s">
        <v>18</v>
      </c>
      <c r="B6" s="10">
        <f>C6-B3</f>
        <v>1.4</v>
      </c>
      <c r="C6" s="18">
        <v>2</v>
      </c>
      <c r="D6" s="7">
        <f>D4+B6-B3</f>
        <v>59.4</v>
      </c>
      <c r="E6" s="7">
        <f>E4+B6-B3</f>
        <v>94.2</v>
      </c>
      <c r="F6" s="7">
        <f>F4+B6-B3</f>
        <v>117.4</v>
      </c>
      <c r="G6" s="7">
        <f>G4+B6-B3</f>
        <v>175.4</v>
      </c>
      <c r="H6" s="75"/>
    </row>
    <row r="7" spans="1:8" ht="19" x14ac:dyDescent="0.25">
      <c r="A7" s="8" t="s">
        <v>19</v>
      </c>
      <c r="B7" s="11">
        <f>C7-(B3*2)</f>
        <v>5</v>
      </c>
      <c r="C7" s="18">
        <f>C6+C5</f>
        <v>6.2</v>
      </c>
      <c r="D7" s="7">
        <f>D4+B7-B3</f>
        <v>63</v>
      </c>
      <c r="E7" s="7">
        <f>E4+B7-B3</f>
        <v>97.8</v>
      </c>
      <c r="F7" s="7">
        <f>F4+B7-B3</f>
        <v>121</v>
      </c>
      <c r="G7" s="7">
        <f>G4+B7-B3</f>
        <v>179</v>
      </c>
      <c r="H7" s="76"/>
    </row>
    <row r="8" spans="1:8" x14ac:dyDescent="0.2">
      <c r="A8" s="2"/>
      <c r="B8" s="2"/>
      <c r="C8" s="2"/>
      <c r="D8" s="2"/>
      <c r="E8" s="3"/>
      <c r="F8" s="3"/>
      <c r="G8" s="2"/>
      <c r="H8" s="2"/>
    </row>
    <row r="9" spans="1:8" x14ac:dyDescent="0.2">
      <c r="A9" s="2"/>
      <c r="B9" s="2"/>
      <c r="C9" s="2"/>
      <c r="D9" s="2"/>
      <c r="E9" s="3"/>
      <c r="F9" s="3"/>
      <c r="G9" s="2"/>
      <c r="H9" s="2"/>
    </row>
    <row r="10" spans="1:8" ht="27" customHeight="1" x14ac:dyDescent="0.2">
      <c r="A10" s="64" t="s">
        <v>46</v>
      </c>
      <c r="B10" s="64"/>
      <c r="C10" s="67" t="s">
        <v>11</v>
      </c>
      <c r="D10" s="68"/>
      <c r="E10" s="68"/>
      <c r="F10" s="3"/>
      <c r="G10" s="2"/>
      <c r="H10" s="2"/>
    </row>
    <row r="11" spans="1:8" ht="21" x14ac:dyDescent="0.25">
      <c r="A11" s="65"/>
      <c r="B11" s="65"/>
      <c r="C11" s="63">
        <v>117</v>
      </c>
      <c r="D11" s="63"/>
      <c r="E11" s="53" t="s">
        <v>3</v>
      </c>
      <c r="F11" s="3"/>
      <c r="G11" s="2"/>
      <c r="H11" s="2"/>
    </row>
    <row r="12" spans="1:8" ht="21" x14ac:dyDescent="0.25">
      <c r="A12" s="58"/>
      <c r="B12" s="58"/>
      <c r="C12" s="94" t="s">
        <v>39</v>
      </c>
      <c r="D12" s="95"/>
      <c r="E12" s="43" t="s">
        <v>40</v>
      </c>
      <c r="F12" s="3"/>
      <c r="G12" s="2"/>
      <c r="H12" s="2"/>
    </row>
    <row r="13" spans="1:8" ht="21" x14ac:dyDescent="0.25">
      <c r="A13" s="4" t="s">
        <v>12</v>
      </c>
      <c r="B13" s="41" t="s">
        <v>13</v>
      </c>
      <c r="C13" s="66">
        <f>(C11/B4)</f>
        <v>10.086206896551724</v>
      </c>
      <c r="D13" s="66"/>
      <c r="E13" s="39" t="s">
        <v>41</v>
      </c>
      <c r="F13" s="3"/>
      <c r="G13" s="2"/>
      <c r="H13" s="2"/>
    </row>
    <row r="14" spans="1:8" ht="21" x14ac:dyDescent="0.25">
      <c r="A14" s="46" t="s">
        <v>14</v>
      </c>
      <c r="B14" s="47" t="s">
        <v>13</v>
      </c>
      <c r="C14" s="77">
        <f>(C11-B5)/B4</f>
        <v>9.7758620689655178</v>
      </c>
      <c r="D14" s="77"/>
      <c r="E14" s="48" t="s">
        <v>43</v>
      </c>
      <c r="F14" s="3"/>
      <c r="G14" s="2"/>
      <c r="H14" s="2"/>
    </row>
    <row r="15" spans="1:8" ht="21" x14ac:dyDescent="0.25">
      <c r="A15" s="5" t="s">
        <v>15</v>
      </c>
      <c r="B15" s="42" t="s">
        <v>13</v>
      </c>
      <c r="C15" s="66">
        <f>(C11-B6)/B4</f>
        <v>9.9655172413793096</v>
      </c>
      <c r="D15" s="66"/>
      <c r="E15" s="45" t="s">
        <v>42</v>
      </c>
      <c r="F15" s="3"/>
      <c r="G15" s="2"/>
      <c r="H15" s="2"/>
    </row>
    <row r="16" spans="1:8" ht="21" x14ac:dyDescent="0.25">
      <c r="A16" s="49" t="s">
        <v>16</v>
      </c>
      <c r="B16" s="47" t="s">
        <v>13</v>
      </c>
      <c r="C16" s="77">
        <f>(C11-B7)/B4</f>
        <v>9.6551724137931032</v>
      </c>
      <c r="D16" s="77"/>
      <c r="E16" s="50" t="s">
        <v>44</v>
      </c>
      <c r="F16" s="3"/>
      <c r="G16" s="2"/>
      <c r="H16" s="2"/>
    </row>
    <row r="17" spans="1:8" ht="23" customHeight="1" x14ac:dyDescent="0.25">
      <c r="A17" s="2"/>
      <c r="B17" s="2"/>
      <c r="C17" s="2"/>
      <c r="D17" s="16"/>
      <c r="E17" s="17" t="s">
        <v>45</v>
      </c>
      <c r="F17" s="2"/>
      <c r="G17" s="69" t="s">
        <v>36</v>
      </c>
      <c r="H17" s="69"/>
    </row>
  </sheetData>
  <sheetProtection algorithmName="SHA-512" hashValue="TJtvkYx8EAPXQ7lffSxApgPNVcYFqde2JJD22KPIRvQnHegC0f35HCrnmv/MKd+ULD9qw4JQciPqKx28p+FFuQ==" saltValue="3wpJPBoKRvNW1a4aztzfzw==" spinCount="100000" sheet="1" objects="1" scenarios="1"/>
  <mergeCells count="18">
    <mergeCell ref="C14:D14"/>
    <mergeCell ref="C15:D15"/>
    <mergeCell ref="G17:H17"/>
    <mergeCell ref="C1:C2"/>
    <mergeCell ref="D1:G1"/>
    <mergeCell ref="F2:F3"/>
    <mergeCell ref="G2:G3"/>
    <mergeCell ref="H4:H7"/>
    <mergeCell ref="C16:D16"/>
    <mergeCell ref="C13:D13"/>
    <mergeCell ref="A12:B12"/>
    <mergeCell ref="C12:D12"/>
    <mergeCell ref="A1:A3"/>
    <mergeCell ref="D2:D3"/>
    <mergeCell ref="E2:E3"/>
    <mergeCell ref="A10:B11"/>
    <mergeCell ref="C10:E10"/>
    <mergeCell ref="C11:D11"/>
  </mergeCells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BA512-6D78-0F4A-B582-BF111639F7B9}">
  <sheetPr codeName="Foglio5">
    <tabColor theme="4" tint="-0.249977111117893"/>
  </sheetPr>
  <dimension ref="A1:H17"/>
  <sheetViews>
    <sheetView showGridLines="0" showRowColHeaders="0" zoomScale="140" zoomScaleNormal="140" workbookViewId="0">
      <selection activeCell="C12" sqref="C12:D12"/>
    </sheetView>
  </sheetViews>
  <sheetFormatPr baseColWidth="10" defaultColWidth="11.1640625" defaultRowHeight="16" x14ac:dyDescent="0.2"/>
  <cols>
    <col min="1" max="1" width="25.33203125" customWidth="1"/>
    <col min="2" max="2" width="6.5" customWidth="1"/>
    <col min="3" max="3" width="8" customWidth="1"/>
    <col min="4" max="4" width="10.83203125" customWidth="1"/>
    <col min="8" max="8" width="4.33203125" customWidth="1"/>
  </cols>
  <sheetData>
    <row r="1" spans="1:8" x14ac:dyDescent="0.2">
      <c r="A1" s="61" t="s">
        <v>0</v>
      </c>
      <c r="B1" s="12"/>
      <c r="C1" s="70" t="s">
        <v>20</v>
      </c>
      <c r="D1" s="72" t="s">
        <v>10</v>
      </c>
      <c r="E1" s="73"/>
      <c r="F1" s="73"/>
      <c r="G1" s="73"/>
      <c r="H1" s="2"/>
    </row>
    <row r="2" spans="1:8" s="1" customFormat="1" ht="16" customHeight="1" x14ac:dyDescent="0.25">
      <c r="A2" s="61"/>
      <c r="B2" s="13" t="s">
        <v>8</v>
      </c>
      <c r="C2" s="71"/>
      <c r="D2" s="59">
        <v>5</v>
      </c>
      <c r="E2" s="59">
        <v>8</v>
      </c>
      <c r="F2" s="59">
        <v>10</v>
      </c>
      <c r="G2" s="59">
        <v>15</v>
      </c>
      <c r="H2" s="14"/>
    </row>
    <row r="3" spans="1:8" s="1" customFormat="1" ht="14" customHeight="1" x14ac:dyDescent="0.25">
      <c r="A3" s="62"/>
      <c r="B3" s="6">
        <v>0.8</v>
      </c>
      <c r="C3" s="20" t="s">
        <v>21</v>
      </c>
      <c r="D3" s="60"/>
      <c r="E3" s="60"/>
      <c r="F3" s="60"/>
      <c r="G3" s="60"/>
      <c r="H3" s="14"/>
    </row>
    <row r="4" spans="1:8" ht="19" x14ac:dyDescent="0.25">
      <c r="A4" s="19" t="s">
        <v>38</v>
      </c>
      <c r="B4" s="9">
        <f>C4-B3</f>
        <v>11.2</v>
      </c>
      <c r="C4" s="18">
        <v>12</v>
      </c>
      <c r="D4" s="7">
        <f>(B4)*D2+B3</f>
        <v>56.8</v>
      </c>
      <c r="E4" s="7">
        <f>(B4)*E2+B3</f>
        <v>90.399999999999991</v>
      </c>
      <c r="F4" s="7">
        <f>(B4)*F2+B3</f>
        <v>112.8</v>
      </c>
      <c r="G4" s="7">
        <f>(B4)*G2+B3</f>
        <v>168.8</v>
      </c>
      <c r="H4" s="74" t="s">
        <v>9</v>
      </c>
    </row>
    <row r="5" spans="1:8" ht="19" x14ac:dyDescent="0.25">
      <c r="A5" s="19" t="s">
        <v>17</v>
      </c>
      <c r="B5" s="10">
        <f>C5-B3</f>
        <v>3</v>
      </c>
      <c r="C5" s="18">
        <v>3.8</v>
      </c>
      <c r="D5" s="7">
        <f>D4+B5-B3</f>
        <v>59</v>
      </c>
      <c r="E5" s="7">
        <f>E4+B5-B3</f>
        <v>92.6</v>
      </c>
      <c r="F5" s="7">
        <f>F4+B5-B3</f>
        <v>115</v>
      </c>
      <c r="G5" s="7">
        <f>G4+B5-B3</f>
        <v>171</v>
      </c>
      <c r="H5" s="75"/>
    </row>
    <row r="6" spans="1:8" ht="19" x14ac:dyDescent="0.25">
      <c r="A6" s="19" t="s">
        <v>18</v>
      </c>
      <c r="B6" s="10">
        <f>C6-B3</f>
        <v>2.4000000000000004</v>
      </c>
      <c r="C6" s="18">
        <v>3.2</v>
      </c>
      <c r="D6" s="7">
        <f>D4+B6-B3</f>
        <v>58.4</v>
      </c>
      <c r="E6" s="7">
        <f>E4+B6-B3</f>
        <v>92</v>
      </c>
      <c r="F6" s="7">
        <f>F4+B6-B3</f>
        <v>114.4</v>
      </c>
      <c r="G6" s="7">
        <f>G4+B6-B3</f>
        <v>170.4</v>
      </c>
      <c r="H6" s="75"/>
    </row>
    <row r="7" spans="1:8" ht="19" x14ac:dyDescent="0.25">
      <c r="A7" s="8" t="s">
        <v>19</v>
      </c>
      <c r="B7" s="11">
        <f>C7-(B3*2)</f>
        <v>5.4</v>
      </c>
      <c r="C7" s="18">
        <f>C6+C5</f>
        <v>7</v>
      </c>
      <c r="D7" s="7">
        <f>D4+B7-B3</f>
        <v>61.4</v>
      </c>
      <c r="E7" s="7">
        <f>E4+B7-B3</f>
        <v>95</v>
      </c>
      <c r="F7" s="7">
        <f>F4+B7-B3</f>
        <v>117.4</v>
      </c>
      <c r="G7" s="7">
        <f>G4+B7-B3</f>
        <v>173.4</v>
      </c>
      <c r="H7" s="76"/>
    </row>
    <row r="8" spans="1:8" x14ac:dyDescent="0.2">
      <c r="A8" s="2"/>
      <c r="B8" s="2"/>
      <c r="C8" s="2"/>
      <c r="D8" s="2"/>
      <c r="E8" s="3"/>
      <c r="F8" s="3"/>
      <c r="G8" s="2"/>
      <c r="H8" s="2"/>
    </row>
    <row r="9" spans="1:8" x14ac:dyDescent="0.2">
      <c r="A9" s="2"/>
      <c r="B9" s="2"/>
      <c r="C9" s="2"/>
      <c r="D9" s="2"/>
      <c r="E9" s="3"/>
      <c r="F9" s="3"/>
      <c r="G9" s="2"/>
      <c r="H9" s="2"/>
    </row>
    <row r="10" spans="1:8" ht="27" customHeight="1" x14ac:dyDescent="0.2">
      <c r="A10" s="64" t="s">
        <v>46</v>
      </c>
      <c r="B10" s="64"/>
      <c r="C10" s="67" t="s">
        <v>11</v>
      </c>
      <c r="D10" s="68"/>
      <c r="E10" s="68"/>
      <c r="F10" s="3"/>
      <c r="G10" s="2"/>
      <c r="H10" s="2"/>
    </row>
    <row r="11" spans="1:8" ht="21" x14ac:dyDescent="0.25">
      <c r="A11" s="65"/>
      <c r="B11" s="65"/>
      <c r="C11" s="63">
        <v>58</v>
      </c>
      <c r="D11" s="63"/>
      <c r="E11" s="53" t="s">
        <v>3</v>
      </c>
      <c r="F11" s="3"/>
      <c r="G11" s="2"/>
      <c r="H11" s="2"/>
    </row>
    <row r="12" spans="1:8" ht="21" x14ac:dyDescent="0.25">
      <c r="A12" s="58"/>
      <c r="B12" s="58"/>
      <c r="C12" s="94" t="s">
        <v>39</v>
      </c>
      <c r="D12" s="95"/>
      <c r="E12" s="43" t="s">
        <v>40</v>
      </c>
      <c r="F12" s="3"/>
      <c r="G12" s="2"/>
      <c r="H12" s="2"/>
    </row>
    <row r="13" spans="1:8" ht="21" x14ac:dyDescent="0.25">
      <c r="A13" s="4" t="s">
        <v>12</v>
      </c>
      <c r="B13" s="41" t="s">
        <v>13</v>
      </c>
      <c r="C13" s="66">
        <f>(C11/B4)</f>
        <v>5.1785714285714288</v>
      </c>
      <c r="D13" s="66"/>
      <c r="E13" s="39" t="s">
        <v>41</v>
      </c>
      <c r="F13" s="3"/>
      <c r="G13" s="2"/>
      <c r="H13" s="2"/>
    </row>
    <row r="14" spans="1:8" ht="21" x14ac:dyDescent="0.25">
      <c r="A14" s="46" t="s">
        <v>14</v>
      </c>
      <c r="B14" s="47" t="s">
        <v>13</v>
      </c>
      <c r="C14" s="77">
        <f>(C11-B5)/B4</f>
        <v>4.9107142857142856</v>
      </c>
      <c r="D14" s="77"/>
      <c r="E14" s="48" t="s">
        <v>43</v>
      </c>
      <c r="F14" s="3"/>
      <c r="G14" s="2"/>
      <c r="H14" s="2"/>
    </row>
    <row r="15" spans="1:8" ht="21" x14ac:dyDescent="0.25">
      <c r="A15" s="5" t="s">
        <v>15</v>
      </c>
      <c r="B15" s="42" t="s">
        <v>13</v>
      </c>
      <c r="C15" s="66">
        <f>(C11-B6)/B4</f>
        <v>4.9642857142857144</v>
      </c>
      <c r="D15" s="66"/>
      <c r="E15" s="45" t="s">
        <v>42</v>
      </c>
      <c r="F15" s="3"/>
      <c r="G15" s="2"/>
      <c r="H15" s="2"/>
    </row>
    <row r="16" spans="1:8" ht="21" x14ac:dyDescent="0.25">
      <c r="A16" s="49" t="s">
        <v>16</v>
      </c>
      <c r="B16" s="47" t="s">
        <v>13</v>
      </c>
      <c r="C16" s="77">
        <f>(C11-B7)/B4</f>
        <v>4.6964285714285721</v>
      </c>
      <c r="D16" s="77"/>
      <c r="E16" s="50" t="s">
        <v>44</v>
      </c>
      <c r="F16" s="3"/>
      <c r="G16" s="2"/>
      <c r="H16" s="2"/>
    </row>
    <row r="17" spans="1:8" ht="23" customHeight="1" x14ac:dyDescent="0.25">
      <c r="A17" s="2"/>
      <c r="B17" s="2"/>
      <c r="C17" s="2"/>
      <c r="D17" s="16"/>
      <c r="E17" s="17" t="s">
        <v>45</v>
      </c>
      <c r="F17" s="2"/>
      <c r="G17" s="69" t="s">
        <v>36</v>
      </c>
      <c r="H17" s="69"/>
    </row>
  </sheetData>
  <sheetProtection algorithmName="SHA-512" hashValue="gx1cQwoN19BNmq7mPf5WS9YqhevEyekwMMRDN3tTlK0yXimStywPWVCT2vdzr1pzHHhmnsDa6OkgDLiWs4ksDA==" saltValue="3TuoD6xzUq5DKLl1mu3S1A==" spinCount="100000" sheet="1" objects="1" scenarios="1"/>
  <mergeCells count="18">
    <mergeCell ref="C14:D14"/>
    <mergeCell ref="C15:D15"/>
    <mergeCell ref="G17:H17"/>
    <mergeCell ref="C1:C2"/>
    <mergeCell ref="D1:G1"/>
    <mergeCell ref="C16:D16"/>
    <mergeCell ref="C13:D13"/>
    <mergeCell ref="A12:B12"/>
    <mergeCell ref="C12:D12"/>
    <mergeCell ref="G2:G3"/>
    <mergeCell ref="H4:H7"/>
    <mergeCell ref="A1:A3"/>
    <mergeCell ref="D2:D3"/>
    <mergeCell ref="E2:E3"/>
    <mergeCell ref="F2:F3"/>
    <mergeCell ref="A10:B11"/>
    <mergeCell ref="C10:E10"/>
    <mergeCell ref="C11:D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9151B-C8D8-8A41-BB35-60E5C55A671B}">
  <sheetPr codeName="Foglio6">
    <tabColor theme="4" tint="-0.499984740745262"/>
  </sheetPr>
  <dimension ref="A1:H17"/>
  <sheetViews>
    <sheetView showGridLines="0" showRowColHeaders="0" zoomScale="140" zoomScaleNormal="140" workbookViewId="0">
      <selection activeCell="C12" sqref="C12:D12"/>
    </sheetView>
  </sheetViews>
  <sheetFormatPr baseColWidth="10" defaultColWidth="11.1640625" defaultRowHeight="16" x14ac:dyDescent="0.2"/>
  <cols>
    <col min="1" max="1" width="25.33203125" customWidth="1"/>
    <col min="2" max="2" width="6.5" customWidth="1"/>
    <col min="3" max="3" width="8" customWidth="1"/>
    <col min="4" max="4" width="10.83203125" customWidth="1"/>
    <col min="8" max="8" width="4.33203125" customWidth="1"/>
  </cols>
  <sheetData>
    <row r="1" spans="1:8" x14ac:dyDescent="0.2">
      <c r="A1" s="61" t="s">
        <v>6</v>
      </c>
      <c r="B1" s="12"/>
      <c r="C1" s="70" t="s">
        <v>20</v>
      </c>
      <c r="D1" s="72" t="s">
        <v>10</v>
      </c>
      <c r="E1" s="73"/>
      <c r="F1" s="73"/>
      <c r="G1" s="73"/>
      <c r="H1" s="2"/>
    </row>
    <row r="2" spans="1:8" s="1" customFormat="1" ht="16" customHeight="1" x14ac:dyDescent="0.25">
      <c r="A2" s="61"/>
      <c r="B2" s="13" t="s">
        <v>8</v>
      </c>
      <c r="C2" s="71"/>
      <c r="D2" s="59">
        <v>5</v>
      </c>
      <c r="E2" s="59">
        <v>8</v>
      </c>
      <c r="F2" s="59">
        <v>10</v>
      </c>
      <c r="G2" s="59">
        <v>15</v>
      </c>
      <c r="H2" s="14"/>
    </row>
    <row r="3" spans="1:8" s="1" customFormat="1" ht="14" customHeight="1" x14ac:dyDescent="0.25">
      <c r="A3" s="62"/>
      <c r="B3" s="6">
        <v>0.6</v>
      </c>
      <c r="C3" s="20" t="s">
        <v>21</v>
      </c>
      <c r="D3" s="60"/>
      <c r="E3" s="60"/>
      <c r="F3" s="60"/>
      <c r="G3" s="60"/>
      <c r="H3" s="14"/>
    </row>
    <row r="4" spans="1:8" ht="19" x14ac:dyDescent="0.25">
      <c r="A4" s="19" t="s">
        <v>38</v>
      </c>
      <c r="B4" s="9">
        <f>C4-B3</f>
        <v>11.1</v>
      </c>
      <c r="C4" s="18">
        <v>11.7</v>
      </c>
      <c r="D4" s="7">
        <f>(B4)*D2+B3</f>
        <v>56.1</v>
      </c>
      <c r="E4" s="7">
        <f>(B4)*E2+B3</f>
        <v>89.399999999999991</v>
      </c>
      <c r="F4" s="7">
        <f>(B4)*F2+B3</f>
        <v>111.6</v>
      </c>
      <c r="G4" s="7">
        <f>(B4)*G2+B3</f>
        <v>167.1</v>
      </c>
      <c r="H4" s="74" t="s">
        <v>9</v>
      </c>
    </row>
    <row r="5" spans="1:8" ht="19" x14ac:dyDescent="0.25">
      <c r="A5" s="19" t="s">
        <v>17</v>
      </c>
      <c r="B5" s="10">
        <f>C5-B3</f>
        <v>5.6000000000000005</v>
      </c>
      <c r="C5" s="18">
        <v>6.2</v>
      </c>
      <c r="D5" s="7">
        <f>D4+B5-B3</f>
        <v>61.1</v>
      </c>
      <c r="E5" s="7">
        <f>E4+B5-B3</f>
        <v>94.399999999999991</v>
      </c>
      <c r="F5" s="7">
        <f>F4+B5-B3</f>
        <v>116.6</v>
      </c>
      <c r="G5" s="7">
        <f>G4+B5-B3</f>
        <v>172.1</v>
      </c>
      <c r="H5" s="75"/>
    </row>
    <row r="6" spans="1:8" ht="19" x14ac:dyDescent="0.25">
      <c r="A6" s="19" t="s">
        <v>18</v>
      </c>
      <c r="B6" s="10">
        <f>C6-B3</f>
        <v>1.9</v>
      </c>
      <c r="C6" s="18">
        <v>2.5</v>
      </c>
      <c r="D6" s="7">
        <f>D4+B6-B3</f>
        <v>57.4</v>
      </c>
      <c r="E6" s="7">
        <f>E4+B6-B3</f>
        <v>90.7</v>
      </c>
      <c r="F6" s="7">
        <f>F4+B6-B3</f>
        <v>112.9</v>
      </c>
      <c r="G6" s="7">
        <f>G4+B6-B3</f>
        <v>168.4</v>
      </c>
      <c r="H6" s="75"/>
    </row>
    <row r="7" spans="1:8" ht="19" x14ac:dyDescent="0.25">
      <c r="A7" s="8" t="s">
        <v>19</v>
      </c>
      <c r="B7" s="11">
        <f>C7-(B3*2)</f>
        <v>7.4999999999999991</v>
      </c>
      <c r="C7" s="18">
        <f>C6+C5</f>
        <v>8.6999999999999993</v>
      </c>
      <c r="D7" s="7">
        <f>D4+B7-B3</f>
        <v>63</v>
      </c>
      <c r="E7" s="7">
        <f>E4+B7-B3</f>
        <v>96.3</v>
      </c>
      <c r="F7" s="7">
        <f>F4+B7-B3</f>
        <v>118.5</v>
      </c>
      <c r="G7" s="7">
        <f>G4+B7-B3</f>
        <v>174</v>
      </c>
      <c r="H7" s="76"/>
    </row>
    <row r="8" spans="1:8" x14ac:dyDescent="0.2">
      <c r="A8" s="2"/>
      <c r="B8" s="2"/>
      <c r="C8" s="2"/>
      <c r="D8" s="2"/>
      <c r="E8" s="3"/>
      <c r="F8" s="3"/>
      <c r="G8" s="2"/>
      <c r="H8" s="2"/>
    </row>
    <row r="9" spans="1:8" x14ac:dyDescent="0.2">
      <c r="A9" s="2"/>
      <c r="B9" s="2"/>
      <c r="C9" s="2"/>
      <c r="D9" s="2"/>
      <c r="E9" s="3"/>
      <c r="F9" s="3"/>
      <c r="G9" s="2"/>
      <c r="H9" s="2"/>
    </row>
    <row r="10" spans="1:8" ht="27" customHeight="1" x14ac:dyDescent="0.2">
      <c r="A10" s="64" t="s">
        <v>46</v>
      </c>
      <c r="B10" s="64"/>
      <c r="C10" s="67" t="s">
        <v>11</v>
      </c>
      <c r="D10" s="68"/>
      <c r="E10" s="68"/>
      <c r="F10" s="3"/>
      <c r="G10" s="2"/>
      <c r="H10" s="2"/>
    </row>
    <row r="11" spans="1:8" ht="21" x14ac:dyDescent="0.25">
      <c r="A11" s="65"/>
      <c r="B11" s="65"/>
      <c r="C11" s="63">
        <v>555</v>
      </c>
      <c r="D11" s="63"/>
      <c r="E11" s="53" t="s">
        <v>3</v>
      </c>
      <c r="F11" s="3"/>
      <c r="G11" s="2"/>
      <c r="H11" s="2"/>
    </row>
    <row r="12" spans="1:8" ht="21" x14ac:dyDescent="0.25">
      <c r="A12" s="58"/>
      <c r="B12" s="58"/>
      <c r="C12" s="94" t="s">
        <v>39</v>
      </c>
      <c r="D12" s="95"/>
      <c r="E12" s="43" t="s">
        <v>40</v>
      </c>
      <c r="F12" s="3"/>
      <c r="G12" s="2"/>
      <c r="H12" s="2"/>
    </row>
    <row r="13" spans="1:8" ht="21" x14ac:dyDescent="0.25">
      <c r="A13" s="4" t="s">
        <v>12</v>
      </c>
      <c r="B13" s="41" t="s">
        <v>13</v>
      </c>
      <c r="C13" s="66">
        <f>(C11/B4)</f>
        <v>50</v>
      </c>
      <c r="D13" s="66"/>
      <c r="E13" s="39" t="s">
        <v>41</v>
      </c>
      <c r="F13" s="3"/>
      <c r="G13" s="2"/>
      <c r="H13" s="2"/>
    </row>
    <row r="14" spans="1:8" ht="21" x14ac:dyDescent="0.25">
      <c r="A14" s="46" t="s">
        <v>14</v>
      </c>
      <c r="B14" s="47" t="s">
        <v>13</v>
      </c>
      <c r="C14" s="77">
        <f>(C11-B5)/B4</f>
        <v>49.495495495495497</v>
      </c>
      <c r="D14" s="77"/>
      <c r="E14" s="48" t="s">
        <v>43</v>
      </c>
      <c r="F14" s="3"/>
      <c r="G14" s="2"/>
      <c r="H14" s="2"/>
    </row>
    <row r="15" spans="1:8" ht="21" x14ac:dyDescent="0.25">
      <c r="A15" s="5" t="s">
        <v>15</v>
      </c>
      <c r="B15" s="42" t="s">
        <v>13</v>
      </c>
      <c r="C15" s="66">
        <f>(C11-B6)/B4</f>
        <v>49.828828828828833</v>
      </c>
      <c r="D15" s="66"/>
      <c r="E15" s="45" t="s">
        <v>42</v>
      </c>
      <c r="F15" s="3"/>
      <c r="G15" s="2"/>
      <c r="H15" s="2"/>
    </row>
    <row r="16" spans="1:8" ht="21" x14ac:dyDescent="0.25">
      <c r="A16" s="49" t="s">
        <v>16</v>
      </c>
      <c r="B16" s="47" t="s">
        <v>13</v>
      </c>
      <c r="C16" s="77">
        <f>(C11-B7)/B4</f>
        <v>49.324324324324323</v>
      </c>
      <c r="D16" s="77"/>
      <c r="E16" s="50" t="s">
        <v>44</v>
      </c>
      <c r="F16" s="3"/>
      <c r="G16" s="2"/>
      <c r="H16" s="2"/>
    </row>
    <row r="17" spans="1:8" ht="23" customHeight="1" x14ac:dyDescent="0.25">
      <c r="A17" s="2"/>
      <c r="B17" s="2"/>
      <c r="C17" s="2"/>
      <c r="D17" s="16"/>
      <c r="E17" s="17" t="s">
        <v>45</v>
      </c>
      <c r="F17" s="2"/>
      <c r="G17" s="69" t="s">
        <v>36</v>
      </c>
      <c r="H17" s="69"/>
    </row>
  </sheetData>
  <sheetProtection algorithmName="SHA-512" hashValue="HhsnmgcqvKHSPuKaLky1PhoQXFGHYiCowEsfQtDbXGO0QHYKUx6/BKtG4OpF3yVAyeQC96MNPngAU7WyJJndcg==" saltValue="B17v9e58fH8dvrSlTC37vw==" spinCount="100000" sheet="1" objects="1" scenarios="1"/>
  <mergeCells count="18">
    <mergeCell ref="C14:D14"/>
    <mergeCell ref="C15:D15"/>
    <mergeCell ref="G17:H17"/>
    <mergeCell ref="C1:C2"/>
    <mergeCell ref="D1:G1"/>
    <mergeCell ref="C16:D16"/>
    <mergeCell ref="C13:D13"/>
    <mergeCell ref="A12:B12"/>
    <mergeCell ref="C12:D12"/>
    <mergeCell ref="G2:G3"/>
    <mergeCell ref="H4:H7"/>
    <mergeCell ref="A1:A3"/>
    <mergeCell ref="D2:D3"/>
    <mergeCell ref="E2:E3"/>
    <mergeCell ref="F2:F3"/>
    <mergeCell ref="A10:B11"/>
    <mergeCell ref="C10:E10"/>
    <mergeCell ref="C11:D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0616B-718B-B54D-84AC-1091608B770C}">
  <sheetPr codeName="Foglio7">
    <tabColor theme="4" tint="-0.249977111117893"/>
  </sheetPr>
  <dimension ref="A1:H17"/>
  <sheetViews>
    <sheetView showGridLines="0" showRowColHeaders="0" zoomScale="140" zoomScaleNormal="140" zoomScaleSheetLayoutView="100" workbookViewId="0">
      <selection activeCell="C12" sqref="C12:D12"/>
    </sheetView>
  </sheetViews>
  <sheetFormatPr baseColWidth="10" defaultColWidth="11.1640625" defaultRowHeight="16" x14ac:dyDescent="0.2"/>
  <cols>
    <col min="1" max="1" width="25.33203125" customWidth="1"/>
    <col min="2" max="2" width="6.5" customWidth="1"/>
    <col min="3" max="3" width="8" customWidth="1"/>
    <col min="4" max="4" width="10.83203125" customWidth="1"/>
    <col min="8" max="8" width="4.33203125" customWidth="1"/>
  </cols>
  <sheetData>
    <row r="1" spans="1:8" x14ac:dyDescent="0.2">
      <c r="A1" s="61" t="s">
        <v>7</v>
      </c>
      <c r="B1" s="12"/>
      <c r="C1" s="70" t="s">
        <v>20</v>
      </c>
      <c r="D1" s="72" t="s">
        <v>10</v>
      </c>
      <c r="E1" s="73"/>
      <c r="F1" s="73"/>
      <c r="G1" s="73"/>
      <c r="H1" s="2"/>
    </row>
    <row r="2" spans="1:8" s="1" customFormat="1" ht="16" customHeight="1" x14ac:dyDescent="0.25">
      <c r="A2" s="61"/>
      <c r="B2" s="13" t="s">
        <v>8</v>
      </c>
      <c r="C2" s="71"/>
      <c r="D2" s="59">
        <v>5</v>
      </c>
      <c r="E2" s="59">
        <v>8</v>
      </c>
      <c r="F2" s="59">
        <v>10</v>
      </c>
      <c r="G2" s="59">
        <v>15</v>
      </c>
      <c r="H2" s="14"/>
    </row>
    <row r="3" spans="1:8" s="1" customFormat="1" ht="14" customHeight="1" x14ac:dyDescent="0.25">
      <c r="A3" s="62"/>
      <c r="B3" s="6">
        <v>0.7</v>
      </c>
      <c r="C3" s="20" t="s">
        <v>21</v>
      </c>
      <c r="D3" s="60"/>
      <c r="E3" s="60"/>
      <c r="F3" s="60"/>
      <c r="G3" s="60"/>
      <c r="H3" s="14"/>
    </row>
    <row r="4" spans="1:8" ht="19" x14ac:dyDescent="0.25">
      <c r="A4" s="19" t="s">
        <v>38</v>
      </c>
      <c r="B4" s="9">
        <f>C4-B3</f>
        <v>11.5</v>
      </c>
      <c r="C4" s="18">
        <v>12.2</v>
      </c>
      <c r="D4" s="7">
        <f>(B4)*D2+B3</f>
        <v>58.2</v>
      </c>
      <c r="E4" s="7">
        <f>(B4)*E2+B3</f>
        <v>92.7</v>
      </c>
      <c r="F4" s="7">
        <f>(B4)*F2+B3</f>
        <v>115.7</v>
      </c>
      <c r="G4" s="7">
        <f>(B4)*G2+B3</f>
        <v>173.2</v>
      </c>
      <c r="H4" s="74" t="s">
        <v>9</v>
      </c>
    </row>
    <row r="5" spans="1:8" ht="19" x14ac:dyDescent="0.25">
      <c r="A5" s="19" t="s">
        <v>17</v>
      </c>
      <c r="B5" s="10">
        <f>C5-B3</f>
        <v>5.7</v>
      </c>
      <c r="C5" s="18">
        <v>6.4</v>
      </c>
      <c r="D5" s="7">
        <f>D4+B5-B3</f>
        <v>63.2</v>
      </c>
      <c r="E5" s="7">
        <f>E4+B5-B3</f>
        <v>97.7</v>
      </c>
      <c r="F5" s="7">
        <f>F4+B5-B3</f>
        <v>120.7</v>
      </c>
      <c r="G5" s="7">
        <f>G4+B5-B3</f>
        <v>178.2</v>
      </c>
      <c r="H5" s="75"/>
    </row>
    <row r="6" spans="1:8" ht="19" x14ac:dyDescent="0.25">
      <c r="A6" s="19" t="s">
        <v>18</v>
      </c>
      <c r="B6" s="10">
        <f>C6-B3</f>
        <v>4.2</v>
      </c>
      <c r="C6" s="18">
        <v>4.9000000000000004</v>
      </c>
      <c r="D6" s="7">
        <f>D4+B6-B3</f>
        <v>61.7</v>
      </c>
      <c r="E6" s="7">
        <f>E4+B6-B3</f>
        <v>96.2</v>
      </c>
      <c r="F6" s="7">
        <f>F4+B6-B3</f>
        <v>119.2</v>
      </c>
      <c r="G6" s="7">
        <f>G4+B6-B3</f>
        <v>176.7</v>
      </c>
      <c r="H6" s="75"/>
    </row>
    <row r="7" spans="1:8" ht="19" x14ac:dyDescent="0.25">
      <c r="A7" s="8" t="s">
        <v>19</v>
      </c>
      <c r="B7" s="11">
        <f>C7-(B3*2)</f>
        <v>9.9</v>
      </c>
      <c r="C7" s="18">
        <f>C6+C5</f>
        <v>11.3</v>
      </c>
      <c r="D7" s="7">
        <f>D4+B7-B3</f>
        <v>67.400000000000006</v>
      </c>
      <c r="E7" s="7">
        <f>E4+B7-B3</f>
        <v>101.9</v>
      </c>
      <c r="F7" s="7">
        <f>F4+B7-B3</f>
        <v>124.9</v>
      </c>
      <c r="G7" s="7">
        <f>G4+B7-B3</f>
        <v>182.4</v>
      </c>
      <c r="H7" s="76"/>
    </row>
    <row r="8" spans="1:8" x14ac:dyDescent="0.2">
      <c r="A8" s="2"/>
      <c r="B8" s="2"/>
      <c r="C8" s="2"/>
      <c r="D8" s="2"/>
      <c r="E8" s="3"/>
      <c r="F8" s="3"/>
      <c r="G8" s="2"/>
      <c r="H8" s="2"/>
    </row>
    <row r="9" spans="1:8" x14ac:dyDescent="0.2">
      <c r="A9" s="2"/>
      <c r="B9" s="2"/>
      <c r="C9" s="2"/>
      <c r="D9" s="2"/>
      <c r="E9" s="3"/>
      <c r="F9" s="3"/>
      <c r="G9" s="2"/>
      <c r="H9" s="2"/>
    </row>
    <row r="10" spans="1:8" ht="27" customHeight="1" x14ac:dyDescent="0.2">
      <c r="A10" s="64" t="s">
        <v>46</v>
      </c>
      <c r="B10" s="64"/>
      <c r="C10" s="67" t="s">
        <v>11</v>
      </c>
      <c r="D10" s="68"/>
      <c r="E10" s="68"/>
      <c r="F10" s="3"/>
      <c r="G10" s="2"/>
      <c r="H10" s="2"/>
    </row>
    <row r="11" spans="1:8" ht="21" x14ac:dyDescent="0.25">
      <c r="A11" s="65"/>
      <c r="B11" s="65"/>
      <c r="C11" s="63">
        <v>58.22</v>
      </c>
      <c r="D11" s="63"/>
      <c r="E11" s="53" t="s">
        <v>3</v>
      </c>
      <c r="F11" s="3"/>
      <c r="G11" s="2"/>
      <c r="H11" s="2"/>
    </row>
    <row r="12" spans="1:8" ht="21" x14ac:dyDescent="0.25">
      <c r="A12" s="58"/>
      <c r="B12" s="58"/>
      <c r="C12" s="94" t="s">
        <v>39</v>
      </c>
      <c r="D12" s="95"/>
      <c r="E12" s="43" t="s">
        <v>40</v>
      </c>
      <c r="F12" s="3"/>
      <c r="G12" s="2"/>
      <c r="H12" s="2"/>
    </row>
    <row r="13" spans="1:8" ht="21" x14ac:dyDescent="0.25">
      <c r="A13" s="4" t="s">
        <v>12</v>
      </c>
      <c r="B13" s="41" t="s">
        <v>13</v>
      </c>
      <c r="C13" s="66">
        <f>(C11/B4)</f>
        <v>5.0626086956521741</v>
      </c>
      <c r="D13" s="66"/>
      <c r="E13" s="39" t="s">
        <v>41</v>
      </c>
      <c r="F13" s="3"/>
      <c r="G13" s="2"/>
      <c r="H13" s="2"/>
    </row>
    <row r="14" spans="1:8" ht="21" x14ac:dyDescent="0.25">
      <c r="A14" s="46" t="s">
        <v>14</v>
      </c>
      <c r="B14" s="47" t="s">
        <v>13</v>
      </c>
      <c r="C14" s="77">
        <f>(C11-B5)/B4</f>
        <v>4.5669565217391304</v>
      </c>
      <c r="D14" s="77"/>
      <c r="E14" s="48" t="s">
        <v>43</v>
      </c>
      <c r="F14" s="2"/>
      <c r="G14" s="2"/>
      <c r="H14" s="2"/>
    </row>
    <row r="15" spans="1:8" ht="21" x14ac:dyDescent="0.25">
      <c r="A15" s="5" t="s">
        <v>15</v>
      </c>
      <c r="B15" s="42" t="s">
        <v>13</v>
      </c>
      <c r="C15" s="66">
        <f>(C11-B6)/B4</f>
        <v>4.6973913043478257</v>
      </c>
      <c r="D15" s="66"/>
      <c r="E15" s="45" t="s">
        <v>42</v>
      </c>
      <c r="F15" s="2"/>
      <c r="G15" s="2"/>
      <c r="H15" s="2"/>
    </row>
    <row r="16" spans="1:8" ht="21" x14ac:dyDescent="0.25">
      <c r="A16" s="49" t="s">
        <v>16</v>
      </c>
      <c r="B16" s="47" t="s">
        <v>13</v>
      </c>
      <c r="C16" s="77">
        <f>(C11-B7)/B4</f>
        <v>4.2017391304347829</v>
      </c>
      <c r="D16" s="77"/>
      <c r="E16" s="50" t="s">
        <v>44</v>
      </c>
      <c r="F16" s="2"/>
      <c r="G16" s="2"/>
      <c r="H16" s="2"/>
    </row>
    <row r="17" spans="1:8" ht="23" customHeight="1" x14ac:dyDescent="0.25">
      <c r="A17" s="2"/>
      <c r="B17" s="2"/>
      <c r="C17" s="2"/>
      <c r="D17" s="16"/>
      <c r="E17" s="17" t="s">
        <v>45</v>
      </c>
      <c r="F17" s="2"/>
      <c r="G17" s="69" t="s">
        <v>36</v>
      </c>
      <c r="H17" s="69"/>
    </row>
  </sheetData>
  <sheetProtection algorithmName="SHA-512" hashValue="GXXTaRhlKEXTNv3SBpJdf62rXk2iIUisPfbS/eaWxenTvqy14/G4Afx/AWQnuEDMdRQXtyL29FJsJ9AzcUwVjg==" saltValue="OvpuAkH3GcaHJXCkUZjI9Q==" spinCount="100000" sheet="1" objects="1" scenarios="1"/>
  <mergeCells count="18">
    <mergeCell ref="A12:B12"/>
    <mergeCell ref="C12:D12"/>
    <mergeCell ref="H4:H7"/>
    <mergeCell ref="A1:A3"/>
    <mergeCell ref="C16:D16"/>
    <mergeCell ref="C10:E10"/>
    <mergeCell ref="C11:D11"/>
    <mergeCell ref="C13:D13"/>
    <mergeCell ref="C14:D14"/>
    <mergeCell ref="C15:D15"/>
    <mergeCell ref="A10:B11"/>
    <mergeCell ref="G2:G3"/>
    <mergeCell ref="D2:D3"/>
    <mergeCell ref="E2:E3"/>
    <mergeCell ref="F2:F3"/>
    <mergeCell ref="G17:H17"/>
    <mergeCell ref="C1:C2"/>
    <mergeCell ref="D1:G1"/>
  </mergeCells>
  <pageMargins left="0.7" right="0.7" top="0.75" bottom="0.75" header="0.3" footer="0.3"/>
  <pageSetup paperSize="9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8D60B-51FD-E049-8B8B-840B842BB78B}">
  <sheetPr>
    <tabColor theme="5" tint="-0.249977111117893"/>
  </sheetPr>
  <dimension ref="A1:H14"/>
  <sheetViews>
    <sheetView showGridLines="0" showRowColHeaders="0" zoomScale="140" zoomScaleNormal="140" workbookViewId="0">
      <selection activeCell="C9" sqref="C9:D9"/>
    </sheetView>
  </sheetViews>
  <sheetFormatPr baseColWidth="10" defaultColWidth="11.1640625" defaultRowHeight="16" x14ac:dyDescent="0.2"/>
  <cols>
    <col min="1" max="1" width="25.33203125" customWidth="1"/>
    <col min="2" max="2" width="6.5" customWidth="1"/>
    <col min="3" max="3" width="8" customWidth="1"/>
    <col min="4" max="4" width="10.83203125" customWidth="1"/>
    <col min="8" max="8" width="4.33203125" customWidth="1"/>
  </cols>
  <sheetData>
    <row r="1" spans="1:8" ht="16" customHeight="1" x14ac:dyDescent="0.2">
      <c r="A1" s="83" t="s">
        <v>23</v>
      </c>
      <c r="B1" s="84"/>
      <c r="C1" s="70" t="s">
        <v>20</v>
      </c>
      <c r="D1" s="72" t="s">
        <v>10</v>
      </c>
      <c r="E1" s="73"/>
      <c r="F1" s="73"/>
      <c r="G1" s="73"/>
      <c r="H1" s="2"/>
    </row>
    <row r="2" spans="1:8" s="1" customFormat="1" ht="15" customHeight="1" x14ac:dyDescent="0.25">
      <c r="A2" s="83"/>
      <c r="B2" s="84"/>
      <c r="C2" s="71"/>
      <c r="D2" s="21">
        <v>10</v>
      </c>
      <c r="E2" s="21">
        <v>15</v>
      </c>
      <c r="F2" s="21">
        <v>27</v>
      </c>
      <c r="G2" s="21">
        <v>45</v>
      </c>
      <c r="H2" s="14"/>
    </row>
    <row r="3" spans="1:8" s="1" customFormat="1" ht="15" customHeight="1" x14ac:dyDescent="0.25">
      <c r="A3" s="85"/>
      <c r="B3" s="86"/>
      <c r="C3" s="20" t="s">
        <v>21</v>
      </c>
      <c r="D3" s="24" t="s">
        <v>25</v>
      </c>
      <c r="E3" s="24" t="s">
        <v>29</v>
      </c>
      <c r="F3" s="24" t="s">
        <v>27</v>
      </c>
      <c r="G3" s="24" t="s">
        <v>26</v>
      </c>
      <c r="H3" s="14"/>
    </row>
    <row r="4" spans="1:8" ht="20" customHeight="1" x14ac:dyDescent="0.25">
      <c r="A4" s="22" t="s">
        <v>28</v>
      </c>
      <c r="B4" s="25"/>
      <c r="C4" s="23">
        <v>3</v>
      </c>
      <c r="D4" s="7">
        <f>D2*3</f>
        <v>30</v>
      </c>
      <c r="E4" s="7">
        <f>E2*3</f>
        <v>45</v>
      </c>
      <c r="F4" s="7">
        <f>F2*3</f>
        <v>81</v>
      </c>
      <c r="G4" s="7">
        <f>G2*3</f>
        <v>135</v>
      </c>
      <c r="H4" s="14"/>
    </row>
    <row r="5" spans="1:8" x14ac:dyDescent="0.2">
      <c r="A5" s="2"/>
      <c r="B5" s="2"/>
      <c r="C5" s="82" t="s">
        <v>9</v>
      </c>
      <c r="D5" s="82"/>
      <c r="E5" s="82"/>
      <c r="F5" s="82"/>
      <c r="G5" s="82"/>
      <c r="H5" s="14"/>
    </row>
    <row r="6" spans="1:8" x14ac:dyDescent="0.2">
      <c r="A6" s="2"/>
      <c r="B6" s="2"/>
      <c r="C6" s="2"/>
      <c r="D6" s="2"/>
      <c r="E6" s="3"/>
      <c r="F6" s="3"/>
      <c r="G6" s="2"/>
      <c r="H6" s="2"/>
    </row>
    <row r="7" spans="1:8" ht="19" customHeight="1" x14ac:dyDescent="0.2">
      <c r="A7" s="2"/>
      <c r="B7" s="2"/>
      <c r="C7" s="2"/>
      <c r="D7" s="2"/>
      <c r="E7" s="3"/>
      <c r="F7" s="3"/>
      <c r="G7" s="2"/>
      <c r="H7" s="2"/>
    </row>
    <row r="8" spans="1:8" ht="27" customHeight="1" x14ac:dyDescent="0.2">
      <c r="A8" s="87" t="s">
        <v>46</v>
      </c>
      <c r="B8" s="87"/>
      <c r="C8" s="67" t="s">
        <v>24</v>
      </c>
      <c r="D8" s="68"/>
      <c r="E8" s="68"/>
      <c r="F8" s="3"/>
      <c r="G8" s="2"/>
      <c r="H8" s="2"/>
    </row>
    <row r="9" spans="1:8" ht="21" x14ac:dyDescent="0.25">
      <c r="A9" s="88"/>
      <c r="B9" s="88"/>
      <c r="C9" s="63">
        <v>64</v>
      </c>
      <c r="D9" s="63"/>
      <c r="E9" s="54" t="s">
        <v>3</v>
      </c>
      <c r="F9" s="3"/>
      <c r="G9" s="2"/>
      <c r="H9" s="2"/>
    </row>
    <row r="10" spans="1:8" ht="21" x14ac:dyDescent="0.25">
      <c r="A10" s="4" t="s">
        <v>30</v>
      </c>
      <c r="B10" s="44" t="s">
        <v>13</v>
      </c>
      <c r="C10" s="78">
        <f>ROUNDUP((C9/3/2), 1)</f>
        <v>10.7</v>
      </c>
      <c r="D10" s="78"/>
      <c r="E10" s="55">
        <f>ROUND(C10,0)</f>
        <v>11</v>
      </c>
      <c r="F10" s="38"/>
      <c r="G10" s="2"/>
      <c r="H10" s="2"/>
    </row>
    <row r="11" spans="1:8" ht="21" x14ac:dyDescent="0.25">
      <c r="A11" s="51" t="s">
        <v>31</v>
      </c>
      <c r="B11" s="52" t="s">
        <v>13</v>
      </c>
      <c r="C11" s="79">
        <f>ROUNDDOWN((C9/3/2), 0)</f>
        <v>10</v>
      </c>
      <c r="D11" s="79"/>
      <c r="E11" s="56">
        <f>C11</f>
        <v>10</v>
      </c>
      <c r="F11" s="37"/>
      <c r="G11" s="2"/>
      <c r="H11" s="2"/>
    </row>
    <row r="12" spans="1:8" ht="19" customHeight="1" x14ac:dyDescent="0.25">
      <c r="A12" s="32"/>
      <c r="B12" s="80" t="s">
        <v>35</v>
      </c>
      <c r="C12" s="81"/>
      <c r="D12" s="81"/>
      <c r="E12" s="57">
        <f>(E10+E11)*3</f>
        <v>63</v>
      </c>
      <c r="F12" s="3"/>
      <c r="G12" s="2"/>
      <c r="H12" s="2"/>
    </row>
    <row r="13" spans="1:8" ht="21" x14ac:dyDescent="0.25">
      <c r="A13" s="30"/>
      <c r="B13" s="27"/>
      <c r="C13" s="36"/>
      <c r="D13" s="36"/>
      <c r="E13" s="33" t="s">
        <v>22</v>
      </c>
      <c r="F13" s="3"/>
      <c r="G13" s="2"/>
      <c r="H13" s="2"/>
    </row>
    <row r="14" spans="1:8" ht="80" customHeight="1" x14ac:dyDescent="0.2">
      <c r="A14" s="2"/>
      <c r="B14" s="2"/>
      <c r="C14" s="2"/>
      <c r="D14" s="16"/>
      <c r="E14" s="17"/>
      <c r="F14" s="2"/>
      <c r="G14" s="69" t="s">
        <v>36</v>
      </c>
      <c r="H14" s="69"/>
    </row>
  </sheetData>
  <sheetProtection algorithmName="SHA-512" hashValue="RlpRF3MBeV7Ah6ShIXCvcW7aod6rUuwgSJJ3IR5GLDM9pAvKH5BK/FtHoI9socDOz5X3VNuVpSnIPGPn3v9WgQ==" saltValue="oxbd59wA4nUNsR2wLSKx/Q==" spinCount="100000" sheet="1" objects="1" scenarios="1"/>
  <mergeCells count="11">
    <mergeCell ref="C10:D10"/>
    <mergeCell ref="C11:D11"/>
    <mergeCell ref="B12:D12"/>
    <mergeCell ref="G14:H14"/>
    <mergeCell ref="C1:C2"/>
    <mergeCell ref="C5:G5"/>
    <mergeCell ref="A1:B3"/>
    <mergeCell ref="D1:G1"/>
    <mergeCell ref="A8:B9"/>
    <mergeCell ref="C8:E8"/>
    <mergeCell ref="C9:D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566A6-170A-5D42-A8D8-95F6D0749E04}">
  <sheetPr>
    <tabColor theme="5" tint="-0.499984740745262"/>
  </sheetPr>
  <dimension ref="A1:H15"/>
  <sheetViews>
    <sheetView showGridLines="0" showRowColHeaders="0" zoomScale="140" zoomScaleNormal="140" workbookViewId="0">
      <selection activeCell="C9" sqref="C9:D9"/>
    </sheetView>
  </sheetViews>
  <sheetFormatPr baseColWidth="10" defaultColWidth="11.1640625" defaultRowHeight="16" x14ac:dyDescent="0.2"/>
  <cols>
    <col min="1" max="1" width="25.33203125" customWidth="1"/>
    <col min="2" max="2" width="6.5" customWidth="1"/>
    <col min="3" max="3" width="8" customWidth="1"/>
    <col min="4" max="4" width="10.83203125" customWidth="1"/>
    <col min="8" max="8" width="4.33203125" customWidth="1"/>
  </cols>
  <sheetData>
    <row r="1" spans="1:8" ht="16" customHeight="1" x14ac:dyDescent="0.2">
      <c r="A1" s="83" t="s">
        <v>33</v>
      </c>
      <c r="B1" s="84"/>
      <c r="C1" s="70" t="s">
        <v>20</v>
      </c>
      <c r="D1" s="72" t="s">
        <v>10</v>
      </c>
      <c r="E1" s="73"/>
      <c r="F1" s="73"/>
      <c r="G1" s="73"/>
      <c r="H1" s="2"/>
    </row>
    <row r="2" spans="1:8" s="1" customFormat="1" ht="15" customHeight="1" x14ac:dyDescent="0.25">
      <c r="A2" s="83"/>
      <c r="B2" s="84"/>
      <c r="C2" s="71"/>
      <c r="D2" s="59">
        <v>5</v>
      </c>
      <c r="E2" s="59">
        <v>8</v>
      </c>
      <c r="F2" s="59">
        <v>10</v>
      </c>
      <c r="G2" s="59">
        <v>15</v>
      </c>
      <c r="H2" s="14"/>
    </row>
    <row r="3" spans="1:8" s="1" customFormat="1" ht="15" customHeight="1" x14ac:dyDescent="0.25">
      <c r="A3" s="85"/>
      <c r="B3" s="86"/>
      <c r="C3" s="20" t="s">
        <v>21</v>
      </c>
      <c r="D3" s="60"/>
      <c r="E3" s="60"/>
      <c r="F3" s="60"/>
      <c r="G3" s="60"/>
      <c r="H3" s="14"/>
    </row>
    <row r="4" spans="1:8" ht="19" customHeight="1" x14ac:dyDescent="0.25">
      <c r="A4" s="91" t="s">
        <v>32</v>
      </c>
      <c r="B4" s="92"/>
      <c r="C4" s="23">
        <v>12</v>
      </c>
      <c r="D4" s="7">
        <f>(C4)*D2</f>
        <v>60</v>
      </c>
      <c r="E4" s="7">
        <f>(C4)*E2</f>
        <v>96</v>
      </c>
      <c r="F4" s="7">
        <f>(C4)*F2</f>
        <v>120</v>
      </c>
      <c r="G4" s="7">
        <f>(C4)*G2</f>
        <v>180</v>
      </c>
      <c r="H4" s="14"/>
    </row>
    <row r="5" spans="1:8" x14ac:dyDescent="0.2">
      <c r="A5" s="2"/>
      <c r="B5" s="2"/>
      <c r="C5" s="82" t="s">
        <v>9</v>
      </c>
      <c r="D5" s="82"/>
      <c r="E5" s="82"/>
      <c r="F5" s="82"/>
      <c r="G5" s="82"/>
      <c r="H5" s="14"/>
    </row>
    <row r="6" spans="1:8" x14ac:dyDescent="0.2">
      <c r="A6" s="2"/>
      <c r="B6" s="2"/>
      <c r="C6" s="2"/>
      <c r="D6" s="2"/>
      <c r="E6" s="3"/>
      <c r="F6" s="3"/>
      <c r="G6" s="2"/>
      <c r="H6" s="2"/>
    </row>
    <row r="7" spans="1:8" x14ac:dyDescent="0.2">
      <c r="A7" s="2"/>
      <c r="B7" s="2"/>
      <c r="C7" s="2"/>
      <c r="D7" s="2"/>
      <c r="E7" s="3"/>
      <c r="F7" s="3"/>
      <c r="G7" s="2"/>
      <c r="H7" s="2"/>
    </row>
    <row r="8" spans="1:8" ht="27" customHeight="1" x14ac:dyDescent="0.2">
      <c r="A8" s="87" t="s">
        <v>46</v>
      </c>
      <c r="B8" s="87"/>
      <c r="C8" s="67" t="s">
        <v>24</v>
      </c>
      <c r="D8" s="68"/>
      <c r="E8" s="68"/>
      <c r="F8" s="3"/>
      <c r="G8" s="2"/>
      <c r="H8" s="2"/>
    </row>
    <row r="9" spans="1:8" ht="21" x14ac:dyDescent="0.25">
      <c r="A9" s="88"/>
      <c r="B9" s="88"/>
      <c r="C9" s="63">
        <v>96</v>
      </c>
      <c r="D9" s="63"/>
      <c r="E9" s="53" t="s">
        <v>3</v>
      </c>
      <c r="F9" s="3"/>
      <c r="G9" s="2"/>
      <c r="H9" s="2"/>
    </row>
    <row r="10" spans="1:8" ht="21" x14ac:dyDescent="0.25">
      <c r="A10" s="4" t="s">
        <v>37</v>
      </c>
      <c r="B10" s="44" t="s">
        <v>13</v>
      </c>
      <c r="C10" s="90">
        <f>(C9/C4)</f>
        <v>8</v>
      </c>
      <c r="D10" s="90"/>
      <c r="E10" s="15"/>
      <c r="F10" s="3"/>
      <c r="G10" s="2"/>
      <c r="H10" s="2"/>
    </row>
    <row r="11" spans="1:8" ht="21" x14ac:dyDescent="0.25">
      <c r="A11" s="28"/>
      <c r="B11" s="27"/>
      <c r="C11" s="35"/>
      <c r="D11" s="35"/>
      <c r="E11" s="17" t="s">
        <v>22</v>
      </c>
      <c r="F11" s="3"/>
      <c r="G11" s="2"/>
      <c r="H11" s="2"/>
    </row>
    <row r="12" spans="1:8" ht="21" x14ac:dyDescent="0.25">
      <c r="A12" s="26"/>
      <c r="B12" s="27"/>
      <c r="C12" s="89"/>
      <c r="D12" s="89"/>
      <c r="E12" s="29"/>
      <c r="F12" s="3"/>
      <c r="G12" s="2"/>
      <c r="H12" s="2"/>
    </row>
    <row r="13" spans="1:8" ht="21" x14ac:dyDescent="0.25">
      <c r="A13" s="30"/>
      <c r="B13" s="27"/>
      <c r="C13" s="89"/>
      <c r="D13" s="89"/>
      <c r="E13" s="31"/>
      <c r="F13" s="3"/>
      <c r="G13" s="2"/>
      <c r="H13" s="2"/>
    </row>
    <row r="14" spans="1:8" ht="55" customHeight="1" x14ac:dyDescent="0.25">
      <c r="A14" s="30"/>
      <c r="B14" s="27"/>
      <c r="C14" s="34"/>
      <c r="D14" s="34"/>
      <c r="E14" s="31"/>
      <c r="F14" s="3"/>
      <c r="G14" s="2"/>
      <c r="H14" s="2"/>
    </row>
    <row r="15" spans="1:8" ht="26" customHeight="1" x14ac:dyDescent="0.2">
      <c r="A15" s="2"/>
      <c r="B15" s="2"/>
      <c r="C15" s="2"/>
      <c r="D15" s="16"/>
      <c r="E15" s="17"/>
      <c r="F15" s="2"/>
      <c r="G15" s="69" t="s">
        <v>36</v>
      </c>
      <c r="H15" s="69"/>
    </row>
  </sheetData>
  <sheetProtection algorithmName="SHA-512" hashValue="bPI0X78KEuAssVQV+Zb58Tm1l6J3nfVFsntDKyEy0c6+mmmUPzT+yDBhVGBNLnUVXtopRb1M2ZTZvobYOqd/fg==" saltValue="MAO9fPyeNrH6EzdxywkyPQ==" spinCount="100000" sheet="1" objects="1" scenarios="1"/>
  <mergeCells count="16">
    <mergeCell ref="A1:B3"/>
    <mergeCell ref="A4:B4"/>
    <mergeCell ref="A8:B9"/>
    <mergeCell ref="C8:E8"/>
    <mergeCell ref="C9:D9"/>
    <mergeCell ref="D2:D3"/>
    <mergeCell ref="E2:E3"/>
    <mergeCell ref="G15:H15"/>
    <mergeCell ref="C5:G5"/>
    <mergeCell ref="C1:C2"/>
    <mergeCell ref="D1:G1"/>
    <mergeCell ref="C12:D12"/>
    <mergeCell ref="C13:D13"/>
    <mergeCell ref="C10:D10"/>
    <mergeCell ref="F2:F3"/>
    <mergeCell ref="G2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AMBER</vt:lpstr>
      <vt:lpstr>ASTI</vt:lpstr>
      <vt:lpstr>LUNA</vt:lpstr>
      <vt:lpstr>MILO-OLMO</vt:lpstr>
      <vt:lpstr>ONDA</vt:lpstr>
      <vt:lpstr>VASCO</vt:lpstr>
      <vt:lpstr>VERSAL</vt:lpstr>
      <vt:lpstr>COMBO</vt:lpstr>
      <vt:lpstr>MICRO</vt:lpstr>
      <vt:lpstr>FONO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2023-11-08T12:59:12Z</dcterms:created>
  <dcterms:modified xsi:type="dcterms:W3CDTF">2024-03-20T00:00:14Z</dcterms:modified>
</cp:coreProperties>
</file>